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updateLinks="never" defaultThemeVersion="124226"/>
  <bookViews>
    <workbookView xWindow="360" yWindow="315" windowWidth="18675" windowHeight="8220"/>
  </bookViews>
  <sheets>
    <sheet name="Datos Poblacionales INE" sheetId="18" r:id="rId1"/>
    <sheet name="Hoja2 (2)" sheetId="17" state="hidden" r:id="rId2"/>
  </sheets>
  <externalReferences>
    <externalReference r:id="rId3"/>
  </externalReferences>
  <definedNames>
    <definedName name="ZONA_1">'Datos Poblacionales INE'!$C$64</definedName>
    <definedName name="ZONA_10">'Datos Poblacionales INE'!$C$73</definedName>
    <definedName name="ZONA_11">'Datos Poblacionales INE'!$C$74</definedName>
    <definedName name="ZONA_2">'Datos Poblacionales INE'!$C$65</definedName>
    <definedName name="ZONA_3">'Datos Poblacionales INE'!$C$66</definedName>
    <definedName name="ZONA_4">'Datos Poblacionales INE'!$C$67</definedName>
    <definedName name="ZONA_5">'Datos Poblacionales INE'!$C$68</definedName>
    <definedName name="ZONA_6">'Datos Poblacionales INE'!$C$69</definedName>
    <definedName name="ZONA_7">'Datos Poblacionales INE'!$C$70</definedName>
    <definedName name="ZONA_8">'Datos Poblacionales INE'!$C$71</definedName>
    <definedName name="ZONA_9">'Datos Poblacionales INE'!$C$72</definedName>
    <definedName name="ZONAS">'Datos Poblacionales INE'!$Z$63:$Z$73</definedName>
  </definedNames>
  <calcPr calcId="125725"/>
</workbook>
</file>

<file path=xl/calcChain.xml><?xml version="1.0" encoding="utf-8"?>
<calcChain xmlns="http://schemas.openxmlformats.org/spreadsheetml/2006/main">
  <c r="D46" i="18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N22"/>
  <c r="M22"/>
  <c r="L22"/>
  <c r="K22"/>
  <c r="J22"/>
  <c r="I22"/>
  <c r="H22"/>
  <c r="G22"/>
  <c r="F22"/>
  <c r="E22"/>
  <c r="D22"/>
  <c r="C22"/>
  <c r="B22"/>
  <c r="N21"/>
  <c r="N24" s="1"/>
  <c r="M21"/>
  <c r="L21"/>
  <c r="L24" s="1"/>
  <c r="K21"/>
  <c r="K24" s="1"/>
  <c r="J21"/>
  <c r="I21"/>
  <c r="H21"/>
  <c r="H24" s="1"/>
  <c r="G21"/>
  <c r="G24" s="1"/>
  <c r="F21"/>
  <c r="F24" s="1"/>
  <c r="E21"/>
  <c r="D21"/>
  <c r="D24" s="1"/>
  <c r="C21"/>
  <c r="C24" s="1"/>
  <c r="B21"/>
  <c r="G15"/>
  <c r="E15"/>
  <c r="D22" i="17"/>
  <c r="C22"/>
  <c r="E21"/>
  <c r="E20"/>
  <c r="E19"/>
  <c r="E18"/>
  <c r="E17"/>
  <c r="E16"/>
  <c r="E15"/>
  <c r="E14"/>
  <c r="E13"/>
  <c r="E12"/>
  <c r="E11"/>
  <c r="R10"/>
  <c r="E10"/>
  <c r="E9"/>
  <c r="E8"/>
  <c r="E7"/>
  <c r="E6"/>
  <c r="E5"/>
  <c r="E4"/>
  <c r="D47" i="18" l="1"/>
  <c r="M30"/>
  <c r="F74" s="1"/>
  <c r="B24"/>
  <c r="J24"/>
  <c r="I24"/>
  <c r="L29"/>
  <c r="E67" s="1"/>
  <c r="L30"/>
  <c r="D69" s="1"/>
  <c r="E22" i="17"/>
  <c r="G11" s="1"/>
  <c r="M11" s="1"/>
  <c r="E24" i="18"/>
  <c r="M24"/>
  <c r="E70"/>
  <c r="E64"/>
  <c r="F67"/>
  <c r="D74"/>
  <c r="D73"/>
  <c r="D68"/>
  <c r="D71"/>
  <c r="D67"/>
  <c r="D66"/>
  <c r="D64"/>
  <c r="D65"/>
  <c r="C47"/>
  <c r="C49" s="1"/>
  <c r="M29"/>
  <c r="F20" i="17"/>
  <c r="L20" s="1"/>
  <c r="G19"/>
  <c r="M19" s="1"/>
  <c r="F16"/>
  <c r="L16" s="1"/>
  <c r="G15"/>
  <c r="M15" s="1"/>
  <c r="F12"/>
  <c r="L12" s="1"/>
  <c r="G8"/>
  <c r="M8" s="1"/>
  <c r="G4"/>
  <c r="F21"/>
  <c r="L21" s="1"/>
  <c r="G20"/>
  <c r="M20" s="1"/>
  <c r="F17"/>
  <c r="L17" s="1"/>
  <c r="G16"/>
  <c r="M16" s="1"/>
  <c r="F10"/>
  <c r="L10" s="1"/>
  <c r="G9"/>
  <c r="M9" s="1"/>
  <c r="F6"/>
  <c r="L6" s="1"/>
  <c r="G21"/>
  <c r="M21" s="1"/>
  <c r="F18"/>
  <c r="L18" s="1"/>
  <c r="G17"/>
  <c r="M17" s="1"/>
  <c r="G10"/>
  <c r="M10" s="1"/>
  <c r="F7"/>
  <c r="L7" s="1"/>
  <c r="G6"/>
  <c r="M6" s="1"/>
  <c r="F5"/>
  <c r="L5" s="1"/>
  <c r="G5"/>
  <c r="M5" s="1"/>
  <c r="F4"/>
  <c r="F15"/>
  <c r="L15" s="1"/>
  <c r="G14"/>
  <c r="M14" s="1"/>
  <c r="F11"/>
  <c r="L11" s="1"/>
  <c r="F8"/>
  <c r="L8" s="1"/>
  <c r="G7"/>
  <c r="M7" s="1"/>
  <c r="F64" i="18" l="1"/>
  <c r="F71"/>
  <c r="F65"/>
  <c r="F68"/>
  <c r="F66"/>
  <c r="F72"/>
  <c r="F69"/>
  <c r="F73"/>
  <c r="E69"/>
  <c r="F70"/>
  <c r="E71"/>
  <c r="D70"/>
  <c r="E68"/>
  <c r="E72"/>
  <c r="E73"/>
  <c r="D72"/>
  <c r="E66"/>
  <c r="E74"/>
  <c r="E65"/>
  <c r="G18" i="17"/>
  <c r="M18" s="1"/>
  <c r="R5" s="1"/>
  <c r="G13"/>
  <c r="M13" s="1"/>
  <c r="G12"/>
  <c r="M12" s="1"/>
  <c r="F9"/>
  <c r="L9" s="1"/>
  <c r="Q5" s="1"/>
  <c r="F19"/>
  <c r="L19" s="1"/>
  <c r="F14"/>
  <c r="L14" s="1"/>
  <c r="F13"/>
  <c r="L13" s="1"/>
  <c r="G73" i="18"/>
  <c r="G69"/>
  <c r="G72"/>
  <c r="G68"/>
  <c r="G71"/>
  <c r="G67"/>
  <c r="G74"/>
  <c r="G70"/>
  <c r="G66"/>
  <c r="G65"/>
  <c r="G64"/>
  <c r="C73"/>
  <c r="C69"/>
  <c r="C72"/>
  <c r="C68"/>
  <c r="C71"/>
  <c r="C67"/>
  <c r="C74"/>
  <c r="C70"/>
  <c r="C66"/>
  <c r="C65"/>
  <c r="C64"/>
  <c r="L4" i="17"/>
  <c r="Q4" s="1"/>
  <c r="G22"/>
  <c r="M22" s="1"/>
  <c r="M4"/>
  <c r="R4" s="1"/>
  <c r="P66" i="18"/>
  <c r="F22" i="17" l="1"/>
  <c r="L22" s="1"/>
  <c r="M80" i="18"/>
  <c r="M78"/>
  <c r="M76"/>
  <c r="M74"/>
  <c r="N71"/>
  <c r="M70"/>
  <c r="N67"/>
  <c r="N80"/>
  <c r="N78"/>
  <c r="N76"/>
  <c r="N74"/>
  <c r="M73"/>
  <c r="N70"/>
  <c r="M69"/>
  <c r="M81"/>
  <c r="M79"/>
  <c r="M77"/>
  <c r="M75"/>
  <c r="N73"/>
  <c r="M72"/>
  <c r="N69"/>
  <c r="M68"/>
  <c r="N81"/>
  <c r="N79"/>
  <c r="N77"/>
  <c r="N75"/>
  <c r="N72"/>
  <c r="M71"/>
  <c r="N68"/>
  <c r="M67"/>
  <c r="M64"/>
  <c r="N64"/>
  <c r="M66"/>
  <c r="N66"/>
  <c r="M65"/>
  <c r="N65"/>
  <c r="N82" l="1"/>
  <c r="M82"/>
  <c r="M84" l="1"/>
</calcChain>
</file>

<file path=xl/sharedStrings.xml><?xml version="1.0" encoding="utf-8"?>
<sst xmlns="http://schemas.openxmlformats.org/spreadsheetml/2006/main" count="129" uniqueCount="69">
  <si>
    <t>TOTALES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</si>
  <si>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</si>
  <si>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</si>
  <si>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</si>
  <si>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</si>
  <si>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</si>
  <si>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</si>
  <si>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</si>
  <si>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</si>
  <si>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</si>
  <si>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ZONA 10</t>
  </si>
  <si>
    <t>ZONA 11</t>
  </si>
  <si>
    <t>Mujeres</t>
  </si>
  <si>
    <t>Hombres</t>
  </si>
  <si>
    <t>0-4</t>
  </si>
  <si>
    <t>5-9</t>
  </si>
  <si>
    <t>+18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</si>
  <si>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</si>
  <si>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</si>
  <si>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</si>
  <si>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</si>
  <si>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</si>
  <si>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</si>
  <si>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</si>
  <si>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</si>
  <si>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</si>
  <si>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</si>
  <si>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</si>
  <si>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</si>
  <si>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</si>
  <si>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</si>
  <si>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</si>
  <si>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+85</t>
  </si>
  <si>
    <t>Total</t>
  </si>
  <si>
    <t>MASCULINO -18</t>
  </si>
  <si>
    <t>MASCULINO +18</t>
  </si>
  <si>
    <t>FEMENINO +18</t>
  </si>
  <si>
    <t>Poblacion por Grupo de Edad y Sexo</t>
  </si>
  <si>
    <t>Porcentajes Hombres</t>
  </si>
  <si>
    <t>Porcentaje Mujeres</t>
  </si>
  <si>
    <t>Poblacion Total</t>
  </si>
  <si>
    <t>Porcentajes Mujeres</t>
  </si>
  <si>
    <t>Totales</t>
  </si>
  <si>
    <t>INFORMACION POBLACIONAL MIXCO</t>
  </si>
  <si>
    <t>Según estimaciones de la poblacion total por municipio. Periodo 2008-2016 (al 30de junio)</t>
  </si>
  <si>
    <t>Estimaciones con base en el ultimo censo poblacional del INE (2002)</t>
  </si>
  <si>
    <t>Poblacion Total del Municipio (Estimaciones INE)</t>
  </si>
  <si>
    <t>Porcentaje por sexo</t>
  </si>
  <si>
    <t xml:space="preserve">Hombres </t>
  </si>
  <si>
    <t>Desagregacion por sexo</t>
  </si>
  <si>
    <t>Edades</t>
  </si>
  <si>
    <t>Inserte aca la poblacion total del año deseado</t>
  </si>
  <si>
    <t>Totales por sexo</t>
  </si>
  <si>
    <t>DESAGREGADO DE HOMBRES Y MUJERES MAYORES Y MENORES DE EDAD POR ZONA DEL MUNICIPIO DE MIXCO</t>
  </si>
  <si>
    <t>DESAGREGADO DE GRUPOS ETARIOS POR ZONA DEL MUNICIPIO DE MIXCO</t>
  </si>
  <si>
    <t>FEMENINO -18</t>
  </si>
  <si>
    <t>PORCENTAJE DE POBLACION TOTAL</t>
  </si>
  <si>
    <t>SELECCIONE ACÁ LA POBLACION DE LA ZONA DESEADA</t>
  </si>
  <si>
    <t>ZONA_1</t>
  </si>
  <si>
    <t>ZONA_4</t>
  </si>
  <si>
    <t>ZONA_2</t>
  </si>
  <si>
    <t>ZONA_3</t>
  </si>
  <si>
    <t>ZONA_5</t>
  </si>
  <si>
    <t>ZONA_6</t>
  </si>
  <si>
    <t>ZONA_7</t>
  </si>
  <si>
    <t>ZONA_8</t>
  </si>
  <si>
    <t>ZONA_9</t>
  </si>
  <si>
    <t>ZONA_10</t>
  </si>
  <si>
    <t>ZONA_11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</si>
</sst>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9" applyNumberFormat="0" applyFill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164" fontId="0" fillId="0" borderId="0" xfId="0" applyNumberFormat="1"/>
    <xf numFmtId="4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6" fillId="0" borderId="10" xfId="0" applyFont="1" applyBorder="1" applyProtection="1"/>
    <xf numFmtId="0" fontId="0" fillId="0" borderId="10" xfId="0" applyBorder="1" applyProtection="1"/>
    <xf numFmtId="164" fontId="0" fillId="0" borderId="10" xfId="0" applyNumberFormat="1" applyBorder="1" applyProtection="1"/>
    <xf numFmtId="1" fontId="0" fillId="0" borderId="10" xfId="0" applyNumberFormat="1" applyBorder="1" applyProtection="1"/>
    <xf numFmtId="49" fontId="0" fillId="33" borderId="10" xfId="0" applyNumberFormat="1" applyFill="1" applyBorder="1" applyProtection="1"/>
    <xf numFmtId="0" fontId="0" fillId="34" borderId="10" xfId="0" applyFill="1" applyBorder="1" applyProtection="1"/>
    <xf numFmtId="0" fontId="0" fillId="33" borderId="10" xfId="0" applyFill="1" applyBorder="1" applyProtection="1"/>
    <xf numFmtId="1" fontId="0" fillId="0" borderId="0" xfId="0" applyNumberFormat="1" applyProtection="1"/>
    <xf numFmtId="49" fontId="0" fillId="33" borderId="10" xfId="0" applyNumberFormat="1" applyFill="1" applyBorder="1" applyAlignment="1" applyProtection="1">
      <alignment horizontal="right"/>
    </xf>
    <xf numFmtId="49" fontId="0" fillId="34" borderId="10" xfId="0" applyNumberFormat="1" applyFill="1" applyBorder="1" applyAlignment="1" applyProtection="1">
      <alignment wrapText="1"/>
    </xf>
    <xf numFmtId="49" fontId="0" fillId="34" borderId="10" xfId="0" applyNumberFormat="1" applyFill="1" applyBorder="1" applyProtection="1"/>
    <xf numFmtId="0" fontId="0" fillId="33" borderId="10" xfId="0" applyFill="1" applyBorder="1" applyAlignment="1" applyProtection="1">
      <alignment horizontal="center" vertical="center" wrapText="1"/>
    </xf>
    <xf numFmtId="10" fontId="0" fillId="0" borderId="10" xfId="42" applyNumberFormat="1" applyFont="1" applyBorder="1" applyProtection="1"/>
    <xf numFmtId="1" fontId="0" fillId="33" borderId="1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4" borderId="11" xfId="0" applyFill="1" applyBorder="1" applyAlignment="1" applyProtection="1">
      <alignment horizontal="center" wrapText="1"/>
    </xf>
    <xf numFmtId="0" fontId="0" fillId="34" borderId="12" xfId="0" applyFill="1" applyBorder="1" applyAlignment="1" applyProtection="1">
      <alignment horizontal="center" wrapText="1"/>
    </xf>
    <xf numFmtId="0" fontId="0" fillId="34" borderId="13" xfId="0" applyFill="1" applyBorder="1" applyAlignment="1" applyProtection="1">
      <alignment horizontal="center" wrapText="1"/>
    </xf>
    <xf numFmtId="0" fontId="0" fillId="34" borderId="14" xfId="0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 wrapText="1"/>
    </xf>
    <xf numFmtId="0" fontId="19" fillId="34" borderId="15" xfId="0" applyFont="1" applyFill="1" applyBorder="1" applyAlignment="1" applyProtection="1">
      <alignment horizontal="center" vertical="center" wrapText="1"/>
    </xf>
    <xf numFmtId="0" fontId="19" fillId="34" borderId="16" xfId="0" applyFont="1" applyFill="1" applyBorder="1" applyAlignment="1" applyProtection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Porcentual" xfId="42" builtinId="5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21"/>
  <c:chart>
    <c:title>
      <c:tx>
        <c:rich>
          <a:bodyPr/>
          <a:lstStyle/>
          <a:p>
            <a:pPr>
              <a:defRPr/>
            </a:pPr>
            <a:r>
              <a:rPr lang="es-ES"/>
              <a:t>Población Masculina por Edades</a:t>
            </a:r>
          </a:p>
        </c:rich>
      </c:tx>
      <c:layout/>
      <c:overlay val="1"/>
    </c:title>
    <c:plotArea>
      <c:layout/>
      <c:barChart>
        <c:barDir val="bar"/>
        <c:grouping val="clustered"/>
        <c:ser>
          <c:idx val="0"/>
          <c:order val="0"/>
          <c:tx>
            <c:strRef>
              <c:f>[1]Hoja2!$B$4</c:f>
              <c:strCache>
                <c:ptCount val="1"/>
                <c:pt idx="0">
                  <c:v>0-4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[1]Hoja2!$L$4</c:f>
              <c:numCache>
                <c:formatCode>General</c:formatCode>
                <c:ptCount val="1"/>
                <c:pt idx="0">
                  <c:v>6.2809812217918135E-2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CC-469A-A75B-A2AF97F950BD}"/>
            </c:ext>
          </c:extLst>
        </c:ser>
        <c:ser>
          <c:idx val="1"/>
          <c:order val="1"/>
          <c:tx>
            <c:strRef>
              <c:f>[1]Hoja2!$B$5</c:f>
              <c:strCache>
                <c:ptCount val="1"/>
                <c:pt idx="0">
                  <c:v>5-9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[1]Hoja2!$L$5</c:f>
              <c:numCache>
                <c:formatCode>General</c:formatCode>
                <c:ptCount val="1"/>
                <c:pt idx="0">
                  <c:v>6.6543973290858663E-2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CC-469A-A75B-A2AF97F950BD}"/>
            </c:ext>
          </c:extLst>
        </c:ser>
        <c:ser>
          <c:idx val="2"/>
          <c:order val="2"/>
          <c:tx>
            <c:strRef>
              <c:f>[1]Hoja2!$B$6</c:f>
              <c:strCache>
                <c:ptCount val="1"/>
                <c:pt idx="0">
                  <c:v>10-14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[1]Hoja2!$L$6</c:f>
              <c:numCache>
                <c:formatCode>General</c:formatCode>
                <c:ptCount val="1"/>
                <c:pt idx="0">
                  <c:v>6.9674300943935522E-2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CC-469A-A75B-A2AF97F950BD}"/>
            </c:ext>
          </c:extLst>
        </c:ser>
        <c:ser>
          <c:idx val="3"/>
          <c:order val="3"/>
          <c:tx>
            <c:strRef>
              <c:f>[1]Hoja2!$B$7</c:f>
              <c:strCache>
                <c:ptCount val="1"/>
                <c:pt idx="0">
                  <c:v>15-19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[1]Hoja2!$L$7</c:f>
              <c:numCache>
                <c:formatCode>General</c:formatCode>
                <c:ptCount val="1"/>
                <c:pt idx="0">
                  <c:v>5.7947374940448479E-2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8CC-469A-A75B-A2AF97F950BD}"/>
            </c:ext>
          </c:extLst>
        </c:ser>
        <c:ser>
          <c:idx val="4"/>
          <c:order val="4"/>
          <c:tx>
            <c:strRef>
              <c:f>[1]Hoja2!$B$8</c:f>
              <c:strCache>
                <c:ptCount val="1"/>
                <c:pt idx="0">
                  <c:v>20-24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[1]Hoja2!$L$8</c:f>
              <c:numCache>
                <c:formatCode>General</c:formatCode>
                <c:ptCount val="1"/>
                <c:pt idx="0">
                  <c:v>4.4145429159333116E-2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CC-469A-A75B-A2AF97F950BD}"/>
            </c:ext>
          </c:extLst>
        </c:ser>
        <c:ser>
          <c:idx val="5"/>
          <c:order val="5"/>
          <c:tx>
            <c:strRef>
              <c:f>[1]Hoja2!$B$9</c:f>
              <c:strCache>
                <c:ptCount val="1"/>
                <c:pt idx="0">
                  <c:v>25-29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[1]Hoja2!$L$9</c:f>
              <c:numCache>
                <c:formatCode>General</c:formatCode>
                <c:ptCount val="1"/>
                <c:pt idx="0">
                  <c:v>3.2622240569065514E-2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8CC-469A-A75B-A2AF97F950BD}"/>
            </c:ext>
          </c:extLst>
        </c:ser>
        <c:ser>
          <c:idx val="6"/>
          <c:order val="6"/>
          <c:tx>
            <c:strRef>
              <c:f>[1]Hoja2!$B$10</c:f>
              <c:strCache>
                <c:ptCount val="1"/>
                <c:pt idx="0">
                  <c:v>30-34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[1]Hoja2!$L$10</c:f>
              <c:numCache>
                <c:formatCode>General</c:formatCode>
                <c:ptCount val="1"/>
                <c:pt idx="0">
                  <c:v>3.1525802605502265E-2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CC-469A-A75B-A2AF97F950BD}"/>
            </c:ext>
          </c:extLst>
        </c:ser>
        <c:ser>
          <c:idx val="7"/>
          <c:order val="7"/>
          <c:tx>
            <c:strRef>
              <c:f>[1]Hoja2!$B$11</c:f>
              <c:strCache>
                <c:ptCount val="1"/>
                <c:pt idx="0">
                  <c:v>35-39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[1]Hoja2!$L$11</c:f>
              <c:numCache>
                <c:formatCode>General</c:formatCode>
                <c:ptCount val="1"/>
                <c:pt idx="0">
                  <c:v>2.5281954611103063E-2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8CC-469A-A75B-A2AF97F950BD}"/>
            </c:ext>
          </c:extLst>
        </c:ser>
        <c:ser>
          <c:idx val="8"/>
          <c:order val="8"/>
          <c:tx>
            <c:strRef>
              <c:f>[1]Hoja2!$B$12</c:f>
              <c:strCache>
                <c:ptCount val="1"/>
                <c:pt idx="0">
                  <c:v>40-44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[1]Hoja2!$L$12</c:f>
              <c:numCache>
                <c:formatCode>General</c:formatCode>
                <c:ptCount val="1"/>
                <c:pt idx="0">
                  <c:v>2.0417057727035184E-2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8CC-469A-A75B-A2AF97F950BD}"/>
            </c:ext>
          </c:extLst>
        </c:ser>
        <c:ser>
          <c:idx val="9"/>
          <c:order val="9"/>
          <c:tx>
            <c:strRef>
              <c:f>[1]Hoja2!$B$13</c:f>
              <c:strCache>
                <c:ptCount val="1"/>
                <c:pt idx="0">
                  <c:v>45-49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[1]Hoja2!$L$13</c:f>
              <c:numCache>
                <c:formatCode>General</c:formatCode>
                <c:ptCount val="1"/>
                <c:pt idx="0">
                  <c:v>1.8481552301450477E-2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8CC-469A-A75B-A2AF97F950BD}"/>
            </c:ext>
          </c:extLst>
        </c:ser>
        <c:ser>
          <c:idx val="10"/>
          <c:order val="10"/>
          <c:tx>
            <c:strRef>
              <c:f>[1]Hoja2!$B$14</c:f>
              <c:strCache>
                <c:ptCount val="1"/>
                <c:pt idx="0">
                  <c:v>50-54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[1]Hoja2!$L$14</c:f>
              <c:numCache>
                <c:formatCode>General</c:formatCode>
                <c:ptCount val="1"/>
                <c:pt idx="0">
                  <c:v>1.4705031337096122E-2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8CC-469A-A75B-A2AF97F950BD}"/>
            </c:ext>
          </c:extLst>
        </c:ser>
        <c:ser>
          <c:idx val="11"/>
          <c:order val="11"/>
          <c:tx>
            <c:strRef>
              <c:f>[1]Hoja2!$B$15</c:f>
              <c:strCache>
                <c:ptCount val="1"/>
                <c:pt idx="0">
                  <c:v>55-59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[1]Hoja2!$L$15</c:f>
              <c:numCache>
                <c:formatCode>General</c:formatCode>
                <c:ptCount val="1"/>
                <c:pt idx="0">
                  <c:v>1.2930220209261963E-2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8CC-469A-A75B-A2AF97F950BD}"/>
            </c:ext>
          </c:extLst>
        </c:ser>
        <c:ser>
          <c:idx val="12"/>
          <c:order val="12"/>
          <c:tx>
            <c:strRef>
              <c:f>[1]Hoja2!$B$16</c:f>
              <c:strCache>
                <c:ptCount val="1"/>
                <c:pt idx="0">
                  <c:v>60-64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[1]Hoja2!$L$16</c:f>
              <c:numCache>
                <c:formatCode>General</c:formatCode>
                <c:ptCount val="1"/>
                <c:pt idx="0">
                  <c:v>9.9504068155152267E-3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8CC-469A-A75B-A2AF97F950BD}"/>
            </c:ext>
          </c:extLst>
        </c:ser>
        <c:ser>
          <c:idx val="13"/>
          <c:order val="13"/>
          <c:tx>
            <c:strRef>
              <c:f>[1]Hoja2!$B$17</c:f>
              <c:strCache>
                <c:ptCount val="1"/>
                <c:pt idx="0">
                  <c:v>65-69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[1]Hoja2!$L$17</c:f>
              <c:numCache>
                <c:formatCode>General</c:formatCode>
                <c:ptCount val="1"/>
                <c:pt idx="0">
                  <c:v>7.1339522933337764E-3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8CC-469A-A75B-A2AF97F950BD}"/>
            </c:ext>
          </c:extLst>
        </c:ser>
        <c:ser>
          <c:idx val="14"/>
          <c:order val="14"/>
          <c:tx>
            <c:strRef>
              <c:f>[1]Hoja2!$B$18</c:f>
              <c:strCache>
                <c:ptCount val="1"/>
                <c:pt idx="0">
                  <c:v>70-74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[1]Hoja2!$L$18</c:f>
              <c:numCache>
                <c:formatCode>General</c:formatCode>
                <c:ptCount val="1"/>
                <c:pt idx="0">
                  <c:v>6.2859345961910115E-3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8CC-469A-A75B-A2AF97F950BD}"/>
            </c:ext>
          </c:extLst>
        </c:ser>
        <c:ser>
          <c:idx val="15"/>
          <c:order val="15"/>
          <c:tx>
            <c:strRef>
              <c:f>[1]Hoja2!$B$19</c:f>
              <c:strCache>
                <c:ptCount val="1"/>
                <c:pt idx="0">
                  <c:v>75-79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[1]Hoja2!$L$19</c:f>
              <c:numCache>
                <c:formatCode>General</c:formatCode>
                <c:ptCount val="1"/>
                <c:pt idx="0">
                  <c:v>4.3062245742438061E-3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8CC-469A-A75B-A2AF97F950BD}"/>
            </c:ext>
          </c:extLst>
        </c:ser>
        <c:ser>
          <c:idx val="16"/>
          <c:order val="16"/>
          <c:tx>
            <c:strRef>
              <c:f>[1]Hoja2!$B$20</c:f>
              <c:strCache>
                <c:ptCount val="1"/>
                <c:pt idx="0">
                  <c:v>80-84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[1]Hoja2!$L$20</c:f>
              <c:numCache>
                <c:formatCode>General</c:formatCode>
                <c:ptCount val="1"/>
                <c:pt idx="0">
                  <c:v>2.691561164916144E-3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8CC-469A-A75B-A2AF97F950BD}"/>
            </c:ext>
          </c:extLst>
        </c:ser>
        <c:ser>
          <c:idx val="17"/>
          <c:order val="17"/>
          <c:tx>
            <c:strRef>
              <c:f>[1]Hoja2!$B$21</c:f>
              <c:strCache>
                <c:ptCount val="1"/>
                <c:pt idx="0">
                  <c:v>+85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[1]Hoja2!$L$21</c:f>
              <c:numCache>
                <c:formatCode>General</c:formatCode>
                <c:ptCount val="1"/>
                <c:pt idx="0">
                  <c:v>1.9414494748637428E-3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8CC-469A-A75B-A2AF97F950BD}"/>
            </c:ext>
          </c:extLst>
        </c:ser>
        <c:dLbls>
          <c:showVal val="1"/>
        </c:dLbls>
        <c:axId val="92583040"/>
        <c:axId val="92584576"/>
      </c:barChart>
      <c:catAx>
        <c:axId val="92583040"/>
        <c:scaling>
          <c:orientation val="minMax"/>
        </c:scaling>
        <c:delete val="1"/>
        <c:axPos val="r"/>
        <c:numFmt formatCode="0.00%" sourceLinked="1"/>
        <c:tickLblPos val="none"/>
        <c:crossAx val="92584576"/>
        <c:crosses val="autoZero"/>
        <c:auto val="1"/>
        <c:lblAlgn val="ctr"/>
        <c:lblOffset val="100"/>
      </c:catAx>
      <c:valAx>
        <c:axId val="92584576"/>
        <c:scaling>
          <c:orientation val="maxMin"/>
        </c:scaling>
        <c:axPos val="b"/>
        <c:majorGridlines/>
        <c:numFmt formatCode="General" sourceLinked="1"/>
        <c:tickLblPos val="nextTo"/>
        <c:crossAx val="92583040"/>
        <c:crosses val="autoZero"/>
        <c:crossBetween val="between"/>
      </c:valAx>
    </c:plotArea>
    <c:legend>
      <c:legendPos val="l"/>
      <c:layout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19"/>
  <c:chart>
    <c:title>
      <c:tx>
        <c:rich>
          <a:bodyPr/>
          <a:lstStyle/>
          <a:p>
            <a:pPr>
              <a:defRPr/>
            </a:pPr>
            <a:r>
              <a:rPr lang="es-ES"/>
              <a:t>Población</a:t>
            </a:r>
            <a:r>
              <a:rPr lang="es-ES" baseline="0"/>
              <a:t> Femenina por Edades</a:t>
            </a:r>
          </a:p>
        </c:rich>
      </c:tx>
      <c:layout/>
      <c:overlay val="1"/>
    </c:title>
    <c:plotArea>
      <c:layout/>
      <c:barChart>
        <c:barDir val="bar"/>
        <c:grouping val="clustered"/>
        <c:ser>
          <c:idx val="0"/>
          <c:order val="0"/>
          <c:tx>
            <c:strRef>
              <c:f>[1]Hoja2!$B$4</c:f>
              <c:strCache>
                <c:ptCount val="1"/>
                <c:pt idx="0">
                  <c:v>0-4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[1]Hoja2!$M$4</c:f>
              <c:numCache>
                <c:formatCode>General</c:formatCode>
                <c:ptCount val="1"/>
                <c:pt idx="0">
                  <c:v>5.9317034203630971E-2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21-4021-A6EE-D0EE00E416FF}"/>
            </c:ext>
          </c:extLst>
        </c:ser>
        <c:ser>
          <c:idx val="1"/>
          <c:order val="1"/>
          <c:tx>
            <c:strRef>
              <c:f>[1]Hoja2!$B$5</c:f>
              <c:strCache>
                <c:ptCount val="1"/>
                <c:pt idx="0">
                  <c:v>5-9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[1]Hoja2!$M$5</c:f>
              <c:numCache>
                <c:formatCode>General</c:formatCode>
                <c:ptCount val="1"/>
                <c:pt idx="0">
                  <c:v>5.999137634597701E-2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21-4021-A6EE-D0EE00E416FF}"/>
            </c:ext>
          </c:extLst>
        </c:ser>
        <c:ser>
          <c:idx val="2"/>
          <c:order val="2"/>
          <c:tx>
            <c:strRef>
              <c:f>[1]Hoja2!$B$6</c:f>
              <c:strCache>
                <c:ptCount val="1"/>
                <c:pt idx="0">
                  <c:v>10-14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[1]Hoja2!$M$6</c:f>
              <c:numCache>
                <c:formatCode>General</c:formatCode>
                <c:ptCount val="1"/>
                <c:pt idx="0">
                  <c:v>6.5688166839488193E-2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21-4021-A6EE-D0EE00E416FF}"/>
            </c:ext>
          </c:extLst>
        </c:ser>
        <c:ser>
          <c:idx val="3"/>
          <c:order val="3"/>
          <c:tx>
            <c:strRef>
              <c:f>[1]Hoja2!$B$7</c:f>
              <c:strCache>
                <c:ptCount val="1"/>
                <c:pt idx="0">
                  <c:v>15-19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[1]Hoja2!$M$7</c:f>
              <c:numCache>
                <c:formatCode>General</c:formatCode>
                <c:ptCount val="1"/>
                <c:pt idx="0">
                  <c:v>6.0157126501735013E-2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21-4021-A6EE-D0EE00E416FF}"/>
            </c:ext>
          </c:extLst>
        </c:ser>
        <c:ser>
          <c:idx val="4"/>
          <c:order val="4"/>
          <c:tx>
            <c:strRef>
              <c:f>[1]Hoja2!$B$8</c:f>
              <c:strCache>
                <c:ptCount val="1"/>
                <c:pt idx="0">
                  <c:v>20-24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[1]Hoja2!$M$8</c:f>
              <c:numCache>
                <c:formatCode>General</c:formatCode>
                <c:ptCount val="1"/>
                <c:pt idx="0">
                  <c:v>4.8625397610779143E-2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21-4021-A6EE-D0EE00E416FF}"/>
            </c:ext>
          </c:extLst>
        </c:ser>
        <c:ser>
          <c:idx val="5"/>
          <c:order val="5"/>
          <c:tx>
            <c:strRef>
              <c:f>[1]Hoja2!$B$9</c:f>
              <c:strCache>
                <c:ptCount val="1"/>
                <c:pt idx="0">
                  <c:v>25-29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[1]Hoja2!$M$9</c:f>
              <c:numCache>
                <c:formatCode>General</c:formatCode>
                <c:ptCount val="1"/>
                <c:pt idx="0">
                  <c:v>3.7885115465206919E-2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21-4021-A6EE-D0EE00E416FF}"/>
            </c:ext>
          </c:extLst>
        </c:ser>
        <c:ser>
          <c:idx val="6"/>
          <c:order val="6"/>
          <c:tx>
            <c:strRef>
              <c:f>[1]Hoja2!$B$10</c:f>
              <c:strCache>
                <c:ptCount val="1"/>
                <c:pt idx="0">
                  <c:v>30-34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[1]Hoja2!$M$10</c:f>
              <c:numCache>
                <c:formatCode>General</c:formatCode>
                <c:ptCount val="1"/>
                <c:pt idx="0">
                  <c:v>3.6793801682056627E-2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221-4021-A6EE-D0EE00E416FF}"/>
            </c:ext>
          </c:extLst>
        </c:ser>
        <c:ser>
          <c:idx val="7"/>
          <c:order val="7"/>
          <c:tx>
            <c:strRef>
              <c:f>[1]Hoja2!$B$11</c:f>
              <c:strCache>
                <c:ptCount val="1"/>
                <c:pt idx="0">
                  <c:v>35-39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[1]Hoja2!$M$11</c:f>
              <c:numCache>
                <c:formatCode>General</c:formatCode>
                <c:ptCount val="1"/>
                <c:pt idx="0">
                  <c:v>2.8183128916112177E-2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21-4021-A6EE-D0EE00E416FF}"/>
            </c:ext>
          </c:extLst>
        </c:ser>
        <c:ser>
          <c:idx val="8"/>
          <c:order val="8"/>
          <c:tx>
            <c:strRef>
              <c:f>[1]Hoja2!$B$12</c:f>
              <c:strCache>
                <c:ptCount val="1"/>
                <c:pt idx="0">
                  <c:v>40-44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[1]Hoja2!$M$12</c:f>
              <c:numCache>
                <c:formatCode>General</c:formatCode>
                <c:ptCount val="1"/>
                <c:pt idx="0">
                  <c:v>2.3807147165846559E-2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21-4021-A6EE-D0EE00E416FF}"/>
            </c:ext>
          </c:extLst>
        </c:ser>
        <c:ser>
          <c:idx val="9"/>
          <c:order val="9"/>
          <c:tx>
            <c:strRef>
              <c:f>[1]Hoja2!$B$13</c:f>
              <c:strCache>
                <c:ptCount val="1"/>
                <c:pt idx="0">
                  <c:v>45-49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[1]Hoja2!$M$13</c:f>
              <c:numCache>
                <c:formatCode>General</c:formatCode>
                <c:ptCount val="1"/>
                <c:pt idx="0">
                  <c:v>2.069465166060681E-2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221-4021-A6EE-D0EE00E416FF}"/>
            </c:ext>
          </c:extLst>
        </c:ser>
        <c:ser>
          <c:idx val="10"/>
          <c:order val="10"/>
          <c:tx>
            <c:strRef>
              <c:f>[1]Hoja2!$B$14</c:f>
              <c:strCache>
                <c:ptCount val="1"/>
                <c:pt idx="0">
                  <c:v>50-54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[1]Hoja2!$M$14</c:f>
              <c:numCache>
                <c:formatCode>General</c:formatCode>
                <c:ptCount val="1"/>
                <c:pt idx="0">
                  <c:v>1.9266371773500022E-2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221-4021-A6EE-D0EE00E416FF}"/>
            </c:ext>
          </c:extLst>
        </c:ser>
        <c:ser>
          <c:idx val="11"/>
          <c:order val="11"/>
          <c:tx>
            <c:strRef>
              <c:f>[1]Hoja2!$B$15</c:f>
              <c:strCache>
                <c:ptCount val="1"/>
                <c:pt idx="0">
                  <c:v>55-59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[1]Hoja2!$M$15</c:f>
              <c:numCache>
                <c:formatCode>General</c:formatCode>
                <c:ptCount val="1"/>
                <c:pt idx="0">
                  <c:v>1.3178503830871437E-2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221-4021-A6EE-D0EE00E416FF}"/>
            </c:ext>
          </c:extLst>
        </c:ser>
        <c:ser>
          <c:idx val="12"/>
          <c:order val="12"/>
          <c:tx>
            <c:strRef>
              <c:f>[1]Hoja2!$B$16</c:f>
              <c:strCache>
                <c:ptCount val="1"/>
                <c:pt idx="0">
                  <c:v>60-64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[1]Hoja2!$M$16</c:f>
              <c:numCache>
                <c:formatCode>General</c:formatCode>
                <c:ptCount val="1"/>
                <c:pt idx="0">
                  <c:v>1.152831277068056E-2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221-4021-A6EE-D0EE00E416FF}"/>
            </c:ext>
          </c:extLst>
        </c:ser>
        <c:ser>
          <c:idx val="13"/>
          <c:order val="13"/>
          <c:tx>
            <c:strRef>
              <c:f>[1]Hoja2!$B$17</c:f>
              <c:strCache>
                <c:ptCount val="1"/>
                <c:pt idx="0">
                  <c:v>65-69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[1]Hoja2!$M$17</c:f>
              <c:numCache>
                <c:formatCode>General</c:formatCode>
                <c:ptCount val="1"/>
                <c:pt idx="0">
                  <c:v>8.4375437903917785E-3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221-4021-A6EE-D0EE00E416FF}"/>
            </c:ext>
          </c:extLst>
        </c:ser>
        <c:ser>
          <c:idx val="14"/>
          <c:order val="14"/>
          <c:tx>
            <c:strRef>
              <c:f>[1]Hoja2!$B$18</c:f>
              <c:strCache>
                <c:ptCount val="1"/>
                <c:pt idx="0">
                  <c:v>70-74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[1]Hoja2!$M$18</c:f>
              <c:numCache>
                <c:formatCode>General</c:formatCode>
                <c:ptCount val="1"/>
                <c:pt idx="0">
                  <c:v>6.6688816790531772E-3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221-4021-A6EE-D0EE00E416FF}"/>
            </c:ext>
          </c:extLst>
        </c:ser>
        <c:ser>
          <c:idx val="15"/>
          <c:order val="15"/>
          <c:tx>
            <c:strRef>
              <c:f>[1]Hoja2!$B$19</c:f>
              <c:strCache>
                <c:ptCount val="1"/>
                <c:pt idx="0">
                  <c:v>75-79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[1]Hoja2!$M$19</c:f>
              <c:numCache>
                <c:formatCode>General</c:formatCode>
                <c:ptCount val="1"/>
                <c:pt idx="0">
                  <c:v>4.8053880688719904E-3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221-4021-A6EE-D0EE00E416FF}"/>
            </c:ext>
          </c:extLst>
        </c:ser>
        <c:ser>
          <c:idx val="16"/>
          <c:order val="16"/>
          <c:tx>
            <c:strRef>
              <c:f>[1]Hoja2!$B$20</c:f>
              <c:strCache>
                <c:ptCount val="1"/>
                <c:pt idx="0">
                  <c:v>80-84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[1]Hoja2!$M$20</c:f>
              <c:numCache>
                <c:formatCode>General</c:formatCode>
                <c:ptCount val="1"/>
                <c:pt idx="0">
                  <c:v>2.728796875917015E-3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221-4021-A6EE-D0EE00E416FF}"/>
            </c:ext>
          </c:extLst>
        </c:ser>
        <c:ser>
          <c:idx val="17"/>
          <c:order val="17"/>
          <c:tx>
            <c:strRef>
              <c:f>[1]Hoja2!$B$21</c:f>
              <c:strCache>
                <c:ptCount val="1"/>
                <c:pt idx="0">
                  <c:v>+85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[1]Hoja2!$M$21</c:f>
              <c:numCache>
                <c:formatCode>General</c:formatCode>
                <c:ptCount val="1"/>
                <c:pt idx="0">
                  <c:v>2.8489759872023933E-3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221-4021-A6EE-D0EE00E416FF}"/>
            </c:ext>
          </c:extLst>
        </c:ser>
        <c:dLbls>
          <c:showVal val="1"/>
        </c:dLbls>
        <c:axId val="93018368"/>
        <c:axId val="93036544"/>
      </c:barChart>
      <c:catAx>
        <c:axId val="93018368"/>
        <c:scaling>
          <c:orientation val="minMax"/>
        </c:scaling>
        <c:axPos val="l"/>
        <c:numFmt formatCode="0.00%" sourceLinked="1"/>
        <c:tickLblPos val="nextTo"/>
        <c:crossAx val="93036544"/>
        <c:crosses val="autoZero"/>
        <c:auto val="1"/>
        <c:lblAlgn val="ctr"/>
        <c:lblOffset val="100"/>
      </c:catAx>
      <c:valAx>
        <c:axId val="93036544"/>
        <c:scaling>
          <c:orientation val="minMax"/>
        </c:scaling>
        <c:axPos val="b"/>
        <c:majorGridlines/>
        <c:numFmt formatCode="General" sourceLinked="1"/>
        <c:tickLblPos val="nextTo"/>
        <c:crossAx val="930183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Poblacional por Sexo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5.8256999125109413E-2"/>
          <c:y val="7.407407407407407E-2"/>
          <c:w val="0.71045953630796155"/>
          <c:h val="0.79869969378828021"/>
        </c:manualLayout>
      </c:layout>
      <c:bar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Porcentaje Población</c:v>
              </c:pt>
            </c:strLit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96A-410E-9787-E4C85CBB8CD5}"/>
            </c:ext>
          </c:extLst>
        </c:ser>
        <c:ser>
          <c:idx val="1"/>
          <c:order val="1"/>
          <c:spPr>
            <a:solidFill>
              <a:srgbClr val="92D050"/>
            </a:solidFill>
            <a:effectLst>
              <a:outerShdw blurRad="40000" dist="23000" dir="5400000" rotWithShape="0">
                <a:srgbClr val="92D050">
                  <a:alpha val="35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Porcentaje Población</c:v>
              </c:pt>
            </c:strLit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96A-410E-9787-E4C85CBB8CD5}"/>
            </c:ext>
          </c:extLst>
        </c:ser>
        <c:dLbls>
          <c:showVal val="1"/>
        </c:dLbls>
        <c:axId val="93124864"/>
        <c:axId val="93134848"/>
      </c:barChart>
      <c:catAx>
        <c:axId val="93124864"/>
        <c:scaling>
          <c:orientation val="minMax"/>
        </c:scaling>
        <c:axPos val="b"/>
        <c:numFmt formatCode="General" sourceLinked="0"/>
        <c:tickLblPos val="nextTo"/>
        <c:crossAx val="93134848"/>
        <c:crosses val="autoZero"/>
        <c:auto val="1"/>
        <c:lblAlgn val="ctr"/>
        <c:lblOffset val="100"/>
      </c:catAx>
      <c:valAx>
        <c:axId val="93134848"/>
        <c:scaling>
          <c:orientation val="minMax"/>
          <c:max val="0.55000000000000004"/>
          <c:min val="0.30000000000000032"/>
        </c:scaling>
        <c:axPos val="l"/>
        <c:majorGridlines/>
        <c:numFmt formatCode="General" sourceLinked="1"/>
        <c:tickLblPos val="nextTo"/>
        <c:crossAx val="93124864"/>
        <c:crosses val="autoZero"/>
        <c:crossBetween val="between"/>
        <c:majorUnit val="0.1"/>
        <c:minorUnit val="1.0000000000000005E-2"/>
      </c:valAx>
      <c:dTable>
        <c:showHorzBorder val="1"/>
        <c:showVertBorder val="1"/>
        <c:showOutline val="1"/>
      </c:dTable>
    </c:plotArea>
    <c:legend>
      <c:legendPos val="r"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21"/>
  <c:chart>
    <c:title>
      <c:tx>
        <c:rich>
          <a:bodyPr/>
          <a:lstStyle/>
          <a:p>
            <a:pPr>
              <a:defRPr/>
            </a:pPr>
            <a:r>
              <a:rPr lang="es-ES"/>
              <a:t>Población Masculina por Edades</a:t>
            </a:r>
          </a:p>
        </c:rich>
      </c:tx>
      <c:overlay val="1"/>
    </c:title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8C-48E7-924C-F107D6FBD0B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08C-48E7-924C-F107D6FBD0BF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08C-48E7-924C-F107D6FBD0BF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08C-48E7-924C-F107D6FBD0BF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8C-48E7-924C-F107D6FBD0BF}"/>
            </c:ext>
          </c:extLst>
        </c:ser>
        <c:ser>
          <c:idx val="5"/>
          <c:order val="5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F08C-48E7-924C-F107D6FBD0BF}"/>
            </c:ext>
          </c:extLst>
        </c:ser>
        <c:ser>
          <c:idx val="6"/>
          <c:order val="6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F08C-48E7-924C-F107D6FBD0BF}"/>
            </c:ext>
          </c:extLst>
        </c:ser>
        <c:ser>
          <c:idx val="7"/>
          <c:order val="7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F08C-48E7-924C-F107D6FBD0BF}"/>
            </c:ext>
          </c:extLst>
        </c:ser>
        <c:ser>
          <c:idx val="8"/>
          <c:order val="8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F08C-48E7-924C-F107D6FBD0BF}"/>
            </c:ext>
          </c:extLst>
        </c:ser>
        <c:ser>
          <c:idx val="9"/>
          <c:order val="9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F08C-48E7-924C-F107D6FBD0BF}"/>
            </c:ext>
          </c:extLst>
        </c:ser>
        <c:ser>
          <c:idx val="10"/>
          <c:order val="10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F08C-48E7-924C-F107D6FBD0BF}"/>
            </c:ext>
          </c:extLst>
        </c:ser>
        <c:ser>
          <c:idx val="11"/>
          <c:order val="11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F08C-48E7-924C-F107D6FBD0BF}"/>
            </c:ext>
          </c:extLst>
        </c:ser>
        <c:ser>
          <c:idx val="12"/>
          <c:order val="12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F08C-48E7-924C-F107D6FBD0BF}"/>
            </c:ext>
          </c:extLst>
        </c:ser>
        <c:ser>
          <c:idx val="13"/>
          <c:order val="13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D-F08C-48E7-924C-F107D6FBD0BF}"/>
            </c:ext>
          </c:extLst>
        </c:ser>
        <c:ser>
          <c:idx val="14"/>
          <c:order val="14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E-F08C-48E7-924C-F107D6FBD0BF}"/>
            </c:ext>
          </c:extLst>
        </c:ser>
        <c:ser>
          <c:idx val="15"/>
          <c:order val="15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F-F08C-48E7-924C-F107D6FBD0BF}"/>
            </c:ext>
          </c:extLst>
        </c:ser>
        <c:ser>
          <c:idx val="16"/>
          <c:order val="16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F08C-48E7-924C-F107D6FBD0BF}"/>
            </c:ext>
          </c:extLst>
        </c:ser>
        <c:ser>
          <c:idx val="17"/>
          <c:order val="17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1-F08C-48E7-924C-F107D6FBD0BF}"/>
            </c:ext>
          </c:extLst>
        </c:ser>
        <c:dLbls>
          <c:showVal val="1"/>
        </c:dLbls>
        <c:axId val="93381760"/>
        <c:axId val="93383296"/>
      </c:barChart>
      <c:catAx>
        <c:axId val="93381760"/>
        <c:scaling>
          <c:orientation val="minMax"/>
        </c:scaling>
        <c:delete val="1"/>
        <c:axPos val="l"/>
        <c:numFmt formatCode="0.00%" sourceLinked="1"/>
        <c:tickLblPos val="none"/>
        <c:crossAx val="93383296"/>
        <c:crosses val="autoZero"/>
        <c:auto val="1"/>
        <c:lblAlgn val="ctr"/>
        <c:lblOffset val="100"/>
      </c:catAx>
      <c:valAx>
        <c:axId val="93383296"/>
        <c:scaling>
          <c:orientation val="minMax"/>
        </c:scaling>
        <c:axPos val="b"/>
        <c:majorGridlines/>
        <c:numFmt formatCode="General" sourceLinked="1"/>
        <c:tickLblPos val="nextTo"/>
        <c:crossAx val="933817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19"/>
  <c:chart>
    <c:title>
      <c:tx>
        <c:rich>
          <a:bodyPr/>
          <a:lstStyle/>
          <a:p>
            <a:pPr>
              <a:defRPr/>
            </a:pPr>
            <a:r>
              <a:rPr lang="es-ES"/>
              <a:t>Población</a:t>
            </a:r>
            <a:r>
              <a:rPr lang="es-ES" baseline="0"/>
              <a:t> Femenina por Edades</a:t>
            </a:r>
          </a:p>
        </c:rich>
      </c:tx>
      <c:overlay val="1"/>
    </c:title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C4-4ED7-826A-A26A6C5CC6F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C4-4ED7-826A-A26A6C5CC6FF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3C4-4ED7-826A-A26A6C5CC6FF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3C4-4ED7-826A-A26A6C5CC6FF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3C4-4ED7-826A-A26A6C5CC6FF}"/>
            </c:ext>
          </c:extLst>
        </c:ser>
        <c:ser>
          <c:idx val="5"/>
          <c:order val="5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F3C4-4ED7-826A-A26A6C5CC6FF}"/>
            </c:ext>
          </c:extLst>
        </c:ser>
        <c:ser>
          <c:idx val="6"/>
          <c:order val="6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F3C4-4ED7-826A-A26A6C5CC6FF}"/>
            </c:ext>
          </c:extLst>
        </c:ser>
        <c:ser>
          <c:idx val="7"/>
          <c:order val="7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F3C4-4ED7-826A-A26A6C5CC6FF}"/>
            </c:ext>
          </c:extLst>
        </c:ser>
        <c:ser>
          <c:idx val="8"/>
          <c:order val="8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F3C4-4ED7-826A-A26A6C5CC6FF}"/>
            </c:ext>
          </c:extLst>
        </c:ser>
        <c:ser>
          <c:idx val="9"/>
          <c:order val="9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F3C4-4ED7-826A-A26A6C5CC6FF}"/>
            </c:ext>
          </c:extLst>
        </c:ser>
        <c:ser>
          <c:idx val="10"/>
          <c:order val="10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F3C4-4ED7-826A-A26A6C5CC6FF}"/>
            </c:ext>
          </c:extLst>
        </c:ser>
        <c:ser>
          <c:idx val="11"/>
          <c:order val="11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F3C4-4ED7-826A-A26A6C5CC6FF}"/>
            </c:ext>
          </c:extLst>
        </c:ser>
        <c:ser>
          <c:idx val="12"/>
          <c:order val="12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F3C4-4ED7-826A-A26A6C5CC6FF}"/>
            </c:ext>
          </c:extLst>
        </c:ser>
        <c:ser>
          <c:idx val="13"/>
          <c:order val="13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D-F3C4-4ED7-826A-A26A6C5CC6FF}"/>
            </c:ext>
          </c:extLst>
        </c:ser>
        <c:ser>
          <c:idx val="14"/>
          <c:order val="14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E-F3C4-4ED7-826A-A26A6C5CC6FF}"/>
            </c:ext>
          </c:extLst>
        </c:ser>
        <c:ser>
          <c:idx val="15"/>
          <c:order val="15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F-F3C4-4ED7-826A-A26A6C5CC6FF}"/>
            </c:ext>
          </c:extLst>
        </c:ser>
        <c:ser>
          <c:idx val="16"/>
          <c:order val="16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F3C4-4ED7-826A-A26A6C5CC6FF}"/>
            </c:ext>
          </c:extLst>
        </c:ser>
        <c:ser>
          <c:idx val="17"/>
          <c:order val="17"/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1-F3C4-4ED7-826A-A26A6C5CC6FF}"/>
            </c:ext>
          </c:extLst>
        </c:ser>
        <c:dLbls>
          <c:showVal val="1"/>
        </c:dLbls>
        <c:axId val="93681920"/>
        <c:axId val="93696000"/>
      </c:barChart>
      <c:catAx>
        <c:axId val="93681920"/>
        <c:scaling>
          <c:orientation val="minMax"/>
        </c:scaling>
        <c:axPos val="l"/>
        <c:numFmt formatCode="0.00%" sourceLinked="1"/>
        <c:tickLblPos val="nextTo"/>
        <c:crossAx val="93696000"/>
        <c:crosses val="autoZero"/>
        <c:auto val="1"/>
        <c:lblAlgn val="ctr"/>
        <c:lblOffset val="100"/>
      </c:catAx>
      <c:valAx>
        <c:axId val="93696000"/>
        <c:scaling>
          <c:orientation val="minMax"/>
        </c:scaling>
        <c:axPos val="b"/>
        <c:majorGridlines/>
        <c:numFmt formatCode="General" sourceLinked="1"/>
        <c:tickLblPos val="nextTo"/>
        <c:crossAx val="936819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33</xdr:row>
      <xdr:rowOff>19051</xdr:rowOff>
    </xdr:from>
    <xdr:to>
      <xdr:col>13</xdr:col>
      <xdr:colOff>214993</xdr:colOff>
      <xdr:row>52</xdr:row>
      <xdr:rowOff>61051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129268</xdr:colOff>
      <xdr:row>33</xdr:row>
      <xdr:rowOff>13607</xdr:rowOff>
    </xdr:from>
    <xdr:to>
      <xdr:col>21</xdr:col>
      <xdr:colOff>390525</xdr:colOff>
      <xdr:row>52</xdr:row>
      <xdr:rowOff>57150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36</xdr:row>
      <xdr:rowOff>66675</xdr:rowOff>
    </xdr:from>
    <xdr:to>
      <xdr:col>12</xdr:col>
      <xdr:colOff>885825</xdr:colOff>
      <xdr:row>62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85724</xdr:colOff>
      <xdr:row>63</xdr:row>
      <xdr:rowOff>57150</xdr:rowOff>
    </xdr:from>
    <xdr:to>
      <xdr:col>16</xdr:col>
      <xdr:colOff>28574</xdr:colOff>
      <xdr:row>83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63</xdr:row>
      <xdr:rowOff>38099</xdr:rowOff>
    </xdr:from>
    <xdr:to>
      <xdr:col>9</xdr:col>
      <xdr:colOff>27214</xdr:colOff>
      <xdr:row>83</xdr:row>
      <xdr:rowOff>81642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Ene%202018\escritorio\Info%20MuniMixco\Info%20Poblacional%202018\Division%20por%20edades%20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oblacionales INE"/>
      <sheetName val="Hoja2"/>
      <sheetName val="Hoja3"/>
    </sheetNames>
    <sheetDataSet>
      <sheetData sheetId="0"/>
      <sheetData sheetId="1">
        <row r="4">
          <cell r="B4" t="str">
            <v>0-4</v>
          </cell>
          <cell r="F4">
            <v>6.280981221791814</v>
          </cell>
          <cell r="G4">
            <v>5.9317034203630969</v>
          </cell>
          <cell r="L4">
            <v>6.2809812217918135E-2</v>
          </cell>
          <cell r="M4">
            <v>5.9317034203630971E-2</v>
          </cell>
        </row>
        <row r="5">
          <cell r="B5" t="str">
            <v>5-9</v>
          </cell>
          <cell r="F5">
            <v>6.6543973290858665</v>
          </cell>
          <cell r="G5">
            <v>5.9991376345977008</v>
          </cell>
          <cell r="L5">
            <v>6.6543973290858663E-2</v>
          </cell>
          <cell r="M5">
            <v>5.999137634597701E-2</v>
          </cell>
        </row>
        <row r="6">
          <cell r="B6" t="str">
            <v>10-14</v>
          </cell>
          <cell r="F6">
            <v>6.9674300943935519</v>
          </cell>
          <cell r="G6">
            <v>6.5688166839488193</v>
          </cell>
          <cell r="L6">
            <v>6.9674300943935522E-2</v>
          </cell>
          <cell r="M6">
            <v>6.5688166839488193E-2</v>
          </cell>
        </row>
        <row r="7">
          <cell r="B7" t="str">
            <v>15-19</v>
          </cell>
          <cell r="F7">
            <v>5.7947374940448482</v>
          </cell>
          <cell r="G7">
            <v>6.0157126501735014</v>
          </cell>
          <cell r="L7">
            <v>5.7947374940448479E-2</v>
          </cell>
          <cell r="M7">
            <v>6.0157126501735013E-2</v>
          </cell>
        </row>
        <row r="8">
          <cell r="B8" t="str">
            <v>20-24</v>
          </cell>
          <cell r="F8">
            <v>4.4145429159333114</v>
          </cell>
          <cell r="G8">
            <v>4.8625397610779144</v>
          </cell>
          <cell r="L8">
            <v>4.4145429159333116E-2</v>
          </cell>
          <cell r="M8">
            <v>4.8625397610779143E-2</v>
          </cell>
        </row>
        <row r="9">
          <cell r="B9" t="str">
            <v>25-29</v>
          </cell>
          <cell r="F9">
            <v>3.2622240569065513</v>
          </cell>
          <cell r="G9">
            <v>3.7885115465206916</v>
          </cell>
          <cell r="L9">
            <v>3.2622240569065514E-2</v>
          </cell>
          <cell r="M9">
            <v>3.7885115465206919E-2</v>
          </cell>
        </row>
        <row r="10">
          <cell r="B10" t="str">
            <v>30-34</v>
          </cell>
          <cell r="F10">
            <v>3.1525802605502262</v>
          </cell>
          <cell r="G10">
            <v>3.6793801682056628</v>
          </cell>
          <cell r="L10">
            <v>3.1525802605502265E-2</v>
          </cell>
          <cell r="M10">
            <v>3.6793801682056627E-2</v>
          </cell>
        </row>
        <row r="11">
          <cell r="B11" t="str">
            <v>35-39</v>
          </cell>
          <cell r="F11">
            <v>2.5281954611103061</v>
          </cell>
          <cell r="G11">
            <v>2.8183128916112179</v>
          </cell>
          <cell r="L11">
            <v>2.5281954611103063E-2</v>
          </cell>
          <cell r="M11">
            <v>2.8183128916112177E-2</v>
          </cell>
        </row>
        <row r="12">
          <cell r="B12" t="str">
            <v>40-44</v>
          </cell>
          <cell r="F12">
            <v>2.0417057727035184</v>
          </cell>
          <cell r="G12">
            <v>2.3807147165846558</v>
          </cell>
          <cell r="L12">
            <v>2.0417057727035184E-2</v>
          </cell>
          <cell r="M12">
            <v>2.3807147165846559E-2</v>
          </cell>
        </row>
        <row r="13">
          <cell r="B13" t="str">
            <v>45-49</v>
          </cell>
          <cell r="F13">
            <v>1.8481552301450477</v>
          </cell>
          <cell r="G13">
            <v>2.0694651660606809</v>
          </cell>
          <cell r="L13">
            <v>1.8481552301450477E-2</v>
          </cell>
          <cell r="M13">
            <v>2.069465166060681E-2</v>
          </cell>
        </row>
        <row r="14">
          <cell r="B14" t="str">
            <v>50-54</v>
          </cell>
          <cell r="F14">
            <v>1.4705031337096122</v>
          </cell>
          <cell r="G14">
            <v>1.9266371773500022</v>
          </cell>
          <cell r="L14">
            <v>1.4705031337096122E-2</v>
          </cell>
          <cell r="M14">
            <v>1.9266371773500022E-2</v>
          </cell>
        </row>
        <row r="15">
          <cell r="B15" t="str">
            <v>55-59</v>
          </cell>
          <cell r="F15">
            <v>1.2930220209261962</v>
          </cell>
          <cell r="G15">
            <v>1.3178503830871438</v>
          </cell>
          <cell r="L15">
            <v>1.2930220209261963E-2</v>
          </cell>
          <cell r="M15">
            <v>1.3178503830871437E-2</v>
          </cell>
        </row>
        <row r="16">
          <cell r="B16" t="str">
            <v>60-64</v>
          </cell>
          <cell r="F16">
            <v>0.99504068155152259</v>
          </cell>
          <cell r="G16">
            <v>1.152831277068056</v>
          </cell>
          <cell r="L16">
            <v>9.9504068155152267E-3</v>
          </cell>
          <cell r="M16">
            <v>1.152831277068056E-2</v>
          </cell>
        </row>
        <row r="17">
          <cell r="B17" t="str">
            <v>65-69</v>
          </cell>
          <cell r="F17">
            <v>0.71339522933337762</v>
          </cell>
          <cell r="G17">
            <v>0.84375437903917794</v>
          </cell>
          <cell r="L17">
            <v>7.1339522933337764E-3</v>
          </cell>
          <cell r="M17">
            <v>8.4375437903917785E-3</v>
          </cell>
        </row>
        <row r="18">
          <cell r="B18" t="str">
            <v>70-74</v>
          </cell>
          <cell r="F18">
            <v>0.62859345961910118</v>
          </cell>
          <cell r="G18">
            <v>0.66688816790531769</v>
          </cell>
          <cell r="L18">
            <v>6.2859345961910115E-3</v>
          </cell>
          <cell r="M18">
            <v>6.6688816790531772E-3</v>
          </cell>
        </row>
        <row r="19">
          <cell r="B19" t="str">
            <v>75-79</v>
          </cell>
          <cell r="F19">
            <v>0.4306224574243806</v>
          </cell>
          <cell r="G19">
            <v>0.48053880688719908</v>
          </cell>
          <cell r="L19">
            <v>4.3062245742438061E-3</v>
          </cell>
          <cell r="M19">
            <v>4.8053880688719904E-3</v>
          </cell>
        </row>
        <row r="20">
          <cell r="B20" t="str">
            <v>80-84</v>
          </cell>
          <cell r="F20">
            <v>0.26915611649161442</v>
          </cell>
          <cell r="G20">
            <v>0.2728796875917015</v>
          </cell>
          <cell r="L20">
            <v>2.691561164916144E-3</v>
          </cell>
          <cell r="M20">
            <v>2.728796875917015E-3</v>
          </cell>
        </row>
        <row r="21">
          <cell r="B21" t="str">
            <v>+85</v>
          </cell>
          <cell r="F21">
            <v>0.19414494748637429</v>
          </cell>
          <cell r="G21">
            <v>0.28489759872023934</v>
          </cell>
          <cell r="L21">
            <v>1.9414494748637428E-3</v>
          </cell>
          <cell r="M21">
            <v>2.8489759872023933E-3</v>
          </cell>
        </row>
        <row r="22">
          <cell r="F22">
            <v>48.939427883207216</v>
          </cell>
          <cell r="G22">
            <v>51.060572116792777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topLeftCell="A55" zoomScale="70" zoomScaleNormal="70" workbookViewId="0">
      <selection activeCell="P64" sqref="P64:T65"/>
    </sheetView>
  </sheetViews>
  <sheetFormatPr baseColWidth="10" defaultRowHeight="15"/>
  <cols>
    <col min="1" max="2" width="11.42578125" style="1"/>
    <col min="3" max="3" width="12.42578125" style="1" customWidth="1"/>
    <col min="4" max="4" width="12.28515625" style="1" customWidth="1"/>
    <col min="5" max="7" width="11.42578125" style="1"/>
    <col min="8" max="8" width="15" style="1" customWidth="1"/>
    <col min="9" max="25" width="11.42578125" style="1"/>
    <col min="26" max="26" width="0" style="1" hidden="1" customWidth="1"/>
    <col min="27" max="16384" width="11.42578125" style="1"/>
  </cols>
  <sheetData>
    <row r="1" spans="1:2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A3" s="7"/>
      <c r="B3" s="23" t="s">
        <v>43</v>
      </c>
      <c r="C3" s="23"/>
      <c r="D3" s="23"/>
      <c r="E3" s="23"/>
      <c r="F3" s="8"/>
      <c r="G3" s="8"/>
      <c r="H3" s="8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>
      <c r="A4" s="7"/>
      <c r="B4" s="23" t="s">
        <v>44</v>
      </c>
      <c r="C4" s="23"/>
      <c r="D4" s="23"/>
      <c r="E4" s="23"/>
      <c r="F4" s="23"/>
      <c r="G4" s="23"/>
      <c r="H4" s="23"/>
      <c r="I4" s="2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>
      <c r="A5" s="7"/>
      <c r="B5" s="23" t="s">
        <v>45</v>
      </c>
      <c r="C5" s="23"/>
      <c r="D5" s="23"/>
      <c r="E5" s="23"/>
      <c r="F5" s="23"/>
      <c r="G5" s="2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>
      <c r="A8" s="7"/>
      <c r="B8" s="7" t="s">
        <v>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>
      <c r="A10" s="7"/>
      <c r="B10" s="9">
        <v>2008</v>
      </c>
      <c r="C10" s="9">
        <v>2009</v>
      </c>
      <c r="D10" s="9">
        <v>2010</v>
      </c>
      <c r="E10" s="9">
        <v>2011</v>
      </c>
      <c r="F10" s="9">
        <v>2012</v>
      </c>
      <c r="G10" s="9">
        <v>2013</v>
      </c>
      <c r="H10" s="9">
        <v>2014</v>
      </c>
      <c r="I10" s="9">
        <v>2015</v>
      </c>
      <c r="J10" s="9">
        <v>2016</v>
      </c>
      <c r="K10" s="9">
        <v>2017</v>
      </c>
      <c r="L10" s="9">
        <v>2018</v>
      </c>
      <c r="M10" s="9">
        <v>2019</v>
      </c>
      <c r="N10" s="9">
        <v>2020</v>
      </c>
      <c r="O10" s="7"/>
      <c r="P10" s="7"/>
      <c r="Q10" s="7"/>
      <c r="R10" s="7"/>
      <c r="S10" s="7"/>
      <c r="T10" s="7"/>
      <c r="U10" s="7"/>
    </row>
    <row r="11" spans="1:21">
      <c r="A11" s="7"/>
      <c r="B11" s="10">
        <v>462753</v>
      </c>
      <c r="C11" s="10">
        <v>469224</v>
      </c>
      <c r="D11" s="10">
        <v>474421</v>
      </c>
      <c r="E11" s="10">
        <v>479238</v>
      </c>
      <c r="F11" s="10">
        <v>483705</v>
      </c>
      <c r="G11" s="10">
        <v>487830</v>
      </c>
      <c r="H11" s="10">
        <v>491619</v>
      </c>
      <c r="I11" s="10">
        <v>495079</v>
      </c>
      <c r="J11" s="10">
        <v>498211</v>
      </c>
      <c r="K11" s="10">
        <v>501017</v>
      </c>
      <c r="L11" s="10">
        <v>503504</v>
      </c>
      <c r="M11" s="10">
        <v>505679</v>
      </c>
      <c r="N11" s="10">
        <v>507549</v>
      </c>
      <c r="O11" s="7"/>
      <c r="P11" s="7"/>
      <c r="Q11" s="7"/>
      <c r="R11" s="7"/>
      <c r="S11" s="7"/>
      <c r="T11" s="7"/>
      <c r="U11" s="7"/>
    </row>
    <row r="12" spans="1: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>
      <c r="A15" s="7"/>
      <c r="B15" s="10" t="s">
        <v>47</v>
      </c>
      <c r="C15" s="10"/>
      <c r="D15" s="10" t="s">
        <v>48</v>
      </c>
      <c r="E15" s="11">
        <f>[1]Hoja2!F22</f>
        <v>48.939427883207216</v>
      </c>
      <c r="F15" s="10" t="s">
        <v>12</v>
      </c>
      <c r="G15" s="11">
        <f>[1]Hoja2!G22</f>
        <v>51.060572116792777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>
      <c r="A18" s="7"/>
      <c r="B18" s="7" t="s">
        <v>49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>
      <c r="A20" s="7"/>
      <c r="B20" s="9">
        <v>2008</v>
      </c>
      <c r="C20" s="9">
        <v>2009</v>
      </c>
      <c r="D20" s="9">
        <v>2010</v>
      </c>
      <c r="E20" s="9">
        <v>2011</v>
      </c>
      <c r="F20" s="9">
        <v>2012</v>
      </c>
      <c r="G20" s="9">
        <v>2013</v>
      </c>
      <c r="H20" s="9">
        <v>2014</v>
      </c>
      <c r="I20" s="9">
        <v>2015</v>
      </c>
      <c r="J20" s="9">
        <v>2016</v>
      </c>
      <c r="K20" s="9">
        <v>2017</v>
      </c>
      <c r="L20" s="9">
        <v>2018</v>
      </c>
      <c r="M20" s="9">
        <v>2019</v>
      </c>
      <c r="N20" s="9">
        <v>2020</v>
      </c>
      <c r="O20" s="7"/>
      <c r="P20" s="7"/>
      <c r="Q20" s="7"/>
      <c r="R20" s="7"/>
      <c r="S20" s="7"/>
      <c r="T20" s="7"/>
      <c r="U20" s="7"/>
    </row>
    <row r="21" spans="1:21">
      <c r="A21" s="10" t="s">
        <v>13</v>
      </c>
      <c r="B21" s="12">
        <f>B11*([1]Hoja2!$F$22/100)</f>
        <v>226468.67071237788</v>
      </c>
      <c r="C21" s="12">
        <f>C11*([1]Hoja2!$F$22/100)</f>
        <v>229635.54109070022</v>
      </c>
      <c r="D21" s="12">
        <f>D11*([1]Hoja2!$F$22/100)</f>
        <v>232178.9231577905</v>
      </c>
      <c r="E21" s="12">
        <f>E11*([1]Hoja2!$F$22/100)</f>
        <v>234536.3353989246</v>
      </c>
      <c r="F21" s="12">
        <f>F11*([1]Hoja2!$F$22/100)</f>
        <v>236722.45964246747</v>
      </c>
      <c r="G21" s="12">
        <f>G11*([1]Hoja2!$F$22/100)</f>
        <v>238741.21104264975</v>
      </c>
      <c r="H21" s="12">
        <f>H11*([1]Hoja2!$F$22/100)</f>
        <v>240595.52596514448</v>
      </c>
      <c r="I21" s="12">
        <f>I11*([1]Hoja2!$F$22/100)</f>
        <v>242288.83016990343</v>
      </c>
      <c r="J21" s="12">
        <f>J11*([1]Hoja2!$F$22/100)</f>
        <v>243821.6130512055</v>
      </c>
      <c r="K21" s="12">
        <f>K11*([1]Hoja2!$F$22/100)</f>
        <v>245194.8533976083</v>
      </c>
      <c r="L21" s="12">
        <f>L11*([1]Hoja2!$F$22/100)</f>
        <v>246411.97696906366</v>
      </c>
      <c r="M21" s="12">
        <f>M11*([1]Hoja2!$F$22/100)</f>
        <v>247476.4095255234</v>
      </c>
      <c r="N21" s="12">
        <f>N11*([1]Hoja2!$F$22/100)</f>
        <v>248391.57682693939</v>
      </c>
      <c r="O21" s="7"/>
      <c r="P21" s="7"/>
      <c r="Q21" s="7"/>
      <c r="R21" s="7"/>
      <c r="S21" s="7"/>
      <c r="T21" s="7"/>
      <c r="U21" s="7"/>
    </row>
    <row r="22" spans="1:21">
      <c r="A22" s="10" t="s">
        <v>12</v>
      </c>
      <c r="B22" s="12">
        <f>B11*([1]Hoja2!$G$22/100)</f>
        <v>236284.32928762209</v>
      </c>
      <c r="C22" s="12">
        <f>C11*([1]Hoja2!$G$22/100)</f>
        <v>239588.45890929975</v>
      </c>
      <c r="D22" s="12">
        <f>D11*([1]Hoja2!$G$22/100)</f>
        <v>242242.07684220947</v>
      </c>
      <c r="E22" s="12">
        <f>E11*([1]Hoja2!$G$22/100)</f>
        <v>244701.66460107538</v>
      </c>
      <c r="F22" s="12">
        <f>F11*([1]Hoja2!$G$22/100)</f>
        <v>246982.5403575325</v>
      </c>
      <c r="G22" s="12">
        <f>G11*([1]Hoja2!$G$22/100)</f>
        <v>249088.78895735022</v>
      </c>
      <c r="H22" s="12">
        <f>H11*([1]Hoja2!$G$22/100)</f>
        <v>251023.47403485549</v>
      </c>
      <c r="I22" s="12">
        <f>I11*([1]Hoja2!$G$22/100)</f>
        <v>252790.16983009654</v>
      </c>
      <c r="J22" s="12">
        <f>J11*([1]Hoja2!$G$22/100)</f>
        <v>254389.38694879448</v>
      </c>
      <c r="K22" s="12">
        <f>K11*([1]Hoja2!$G$22/100)</f>
        <v>255822.14660239167</v>
      </c>
      <c r="L22" s="12">
        <f>L11*([1]Hoja2!$G$22/100)</f>
        <v>257092.02303093631</v>
      </c>
      <c r="M22" s="12">
        <f>M11*([1]Hoja2!$G$22/100)</f>
        <v>258202.59047447657</v>
      </c>
      <c r="N22" s="12">
        <f>N11*([1]Hoja2!$G$22/100)</f>
        <v>259157.42317306058</v>
      </c>
      <c r="O22" s="7"/>
      <c r="P22" s="7"/>
      <c r="Q22" s="7"/>
      <c r="R22" s="7"/>
      <c r="S22" s="7"/>
      <c r="T22" s="7"/>
      <c r="U22" s="7"/>
    </row>
    <row r="23" spans="1:2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>
      <c r="A24" s="10" t="s">
        <v>0</v>
      </c>
      <c r="B24" s="12">
        <f>SUM(B21:B23)</f>
        <v>462753</v>
      </c>
      <c r="C24" s="12">
        <f t="shared" ref="C24:N24" si="0">SUM(C21:C23)</f>
        <v>469224</v>
      </c>
      <c r="D24" s="12">
        <f t="shared" si="0"/>
        <v>474421</v>
      </c>
      <c r="E24" s="12">
        <f t="shared" si="0"/>
        <v>479238</v>
      </c>
      <c r="F24" s="12">
        <f t="shared" si="0"/>
        <v>483705</v>
      </c>
      <c r="G24" s="12">
        <f t="shared" si="0"/>
        <v>487830</v>
      </c>
      <c r="H24" s="12">
        <f t="shared" si="0"/>
        <v>491619</v>
      </c>
      <c r="I24" s="12">
        <f t="shared" si="0"/>
        <v>495079</v>
      </c>
      <c r="J24" s="12">
        <f t="shared" si="0"/>
        <v>498211</v>
      </c>
      <c r="K24" s="12">
        <f t="shared" si="0"/>
        <v>501017</v>
      </c>
      <c r="L24" s="12">
        <f t="shared" si="0"/>
        <v>503504</v>
      </c>
      <c r="M24" s="12">
        <f t="shared" si="0"/>
        <v>505679</v>
      </c>
      <c r="N24" s="12">
        <f t="shared" si="0"/>
        <v>507549</v>
      </c>
      <c r="O24" s="7"/>
      <c r="P24" s="7"/>
      <c r="Q24" s="7"/>
      <c r="R24" s="7"/>
      <c r="S24" s="7"/>
      <c r="T24" s="7"/>
      <c r="U24" s="7"/>
    </row>
    <row r="25" spans="1:2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>
      <c r="A28" s="7"/>
      <c r="B28" s="13" t="s">
        <v>50</v>
      </c>
      <c r="C28" s="14" t="s">
        <v>13</v>
      </c>
      <c r="D28" s="14" t="s">
        <v>12</v>
      </c>
      <c r="E28" s="7"/>
      <c r="F28" s="7"/>
      <c r="G28" s="7"/>
      <c r="H28" s="7"/>
      <c r="I28" s="7"/>
      <c r="J28" s="7"/>
      <c r="K28" s="10" t="s">
        <v>50</v>
      </c>
      <c r="L28" s="14" t="s">
        <v>13</v>
      </c>
      <c r="M28" s="14" t="s">
        <v>12</v>
      </c>
      <c r="N28" s="7"/>
      <c r="O28" s="7"/>
      <c r="P28" s="7"/>
      <c r="Q28" s="7"/>
      <c r="R28" s="7"/>
      <c r="S28" s="7"/>
      <c r="T28" s="7"/>
      <c r="U28" s="7"/>
    </row>
    <row r="29" spans="1:21">
      <c r="A29" s="7"/>
      <c r="B29" s="13" t="s">
        <v>14</v>
      </c>
      <c r="C29" s="12">
        <f>$H$29*([1]Hoja2!F4/100)</f>
        <v>31761.603032544623</v>
      </c>
      <c r="D29" s="12">
        <f>$H$29*([1]Hoja2!G4/100)</f>
        <v>29995.378539057907</v>
      </c>
      <c r="E29" s="7"/>
      <c r="F29" s="24" t="s">
        <v>51</v>
      </c>
      <c r="G29" s="25"/>
      <c r="H29" s="28">
        <v>505679</v>
      </c>
      <c r="I29" s="28"/>
      <c r="J29" s="7"/>
      <c r="K29" s="15">
        <v>-18</v>
      </c>
      <c r="L29" s="12">
        <f>C29+C30+C31+C32</f>
        <v>129947.09434183215</v>
      </c>
      <c r="M29" s="12">
        <f>D29+D30+D31+D32</f>
        <v>123969.07982981164</v>
      </c>
      <c r="N29" s="16"/>
      <c r="O29" s="7"/>
      <c r="P29" s="7"/>
      <c r="Q29" s="7"/>
      <c r="R29" s="7"/>
      <c r="S29" s="7"/>
      <c r="T29" s="7"/>
      <c r="U29" s="7"/>
    </row>
    <row r="30" spans="1:21">
      <c r="A30" s="7"/>
      <c r="B30" s="13" t="s">
        <v>15</v>
      </c>
      <c r="C30" s="12">
        <f>$H$29*([1]Hoja2!F5/100)</f>
        <v>33649.88986974812</v>
      </c>
      <c r="D30" s="12">
        <f>$H$29*([1]Hoja2!G5/100)</f>
        <v>30336.37919925731</v>
      </c>
      <c r="E30" s="7"/>
      <c r="F30" s="26"/>
      <c r="G30" s="27"/>
      <c r="H30" s="28"/>
      <c r="I30" s="28"/>
      <c r="J30" s="7"/>
      <c r="K30" s="17" t="s">
        <v>16</v>
      </c>
      <c r="L30" s="12">
        <f>SUM(C33:C46)</f>
        <v>117529.31518369126</v>
      </c>
      <c r="M30" s="12">
        <f>SUM(D33:D46)</f>
        <v>134233.51064466496</v>
      </c>
      <c r="N30" s="7"/>
      <c r="O30" s="7"/>
      <c r="P30" s="7"/>
      <c r="Q30" s="7"/>
      <c r="R30" s="7"/>
      <c r="S30" s="7"/>
      <c r="T30" s="7"/>
      <c r="U30" s="7"/>
    </row>
    <row r="31" spans="1:21">
      <c r="A31" s="7"/>
      <c r="B31" s="13" t="s">
        <v>17</v>
      </c>
      <c r="C31" s="12">
        <f>$H$29*([1]Hoja2!F6/100)</f>
        <v>35232.830827028374</v>
      </c>
      <c r="D31" s="12">
        <f>$H$29*([1]Hoja2!G6/100)</f>
        <v>33217.126519225552</v>
      </c>
      <c r="E31" s="7"/>
      <c r="F31" s="7"/>
      <c r="G31" s="7"/>
      <c r="H31" s="7"/>
      <c r="I31" s="7"/>
      <c r="J31" s="7"/>
      <c r="K31" s="7"/>
      <c r="L31" s="16"/>
      <c r="M31" s="16"/>
      <c r="N31" s="7"/>
      <c r="O31" s="7"/>
      <c r="P31" s="7"/>
      <c r="Q31" s="7"/>
      <c r="R31" s="7"/>
      <c r="S31" s="7"/>
      <c r="T31" s="7"/>
      <c r="U31" s="7"/>
    </row>
    <row r="32" spans="1:21">
      <c r="A32" s="7"/>
      <c r="B32" s="13" t="s">
        <v>18</v>
      </c>
      <c r="C32" s="12">
        <f>$H$29*([1]Hoja2!F7/100)</f>
        <v>29302.770612511045</v>
      </c>
      <c r="D32" s="12">
        <f>$H$29*([1]Hoja2!G7/100)</f>
        <v>30420.195572270859</v>
      </c>
      <c r="E32" s="7"/>
      <c r="F32" s="7"/>
      <c r="G32" s="7"/>
      <c r="H32" s="7"/>
      <c r="I32" s="7"/>
      <c r="J32" s="7"/>
      <c r="K32" s="7"/>
      <c r="L32" s="16"/>
      <c r="M32" s="7"/>
      <c r="N32" s="7"/>
      <c r="O32" s="7"/>
      <c r="P32" s="7"/>
      <c r="Q32" s="7"/>
      <c r="R32" s="7"/>
      <c r="S32" s="7"/>
      <c r="T32" s="7"/>
      <c r="U32" s="7"/>
    </row>
    <row r="33" spans="1:21">
      <c r="A33" s="7"/>
      <c r="B33" s="13" t="s">
        <v>19</v>
      </c>
      <c r="C33" s="12">
        <f>$H$29*([1]Hoja2!F8/100)</f>
        <v>22323.416471862412</v>
      </c>
      <c r="D33" s="12">
        <f>$H$29*([1]Hoja2!G8/100)</f>
        <v>24588.842438421187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>
      <c r="A34" s="7"/>
      <c r="B34" s="13" t="s">
        <v>20</v>
      </c>
      <c r="C34" s="12">
        <f>$H$29*([1]Hoja2!F9/100)</f>
        <v>16496.381988724479</v>
      </c>
      <c r="D34" s="12">
        <f>$H$29*([1]Hoja2!G9/100)</f>
        <v>19157.707303330368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>
      <c r="A35" s="7"/>
      <c r="B35" s="13" t="s">
        <v>21</v>
      </c>
      <c r="C35" s="12">
        <f>$H$29*([1]Hoja2!F10/100)</f>
        <v>15941.93633574778</v>
      </c>
      <c r="D35" s="12">
        <f>$H$29*([1]Hoja2!G10/100)</f>
        <v>18605.852840780713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>
      <c r="A36" s="7"/>
      <c r="B36" s="13" t="s">
        <v>22</v>
      </c>
      <c r="C36" s="12">
        <f>$H$29*([1]Hoja2!F11/100)</f>
        <v>12784.553525787986</v>
      </c>
      <c r="D36" s="12">
        <f>$H$29*([1]Hoja2!G11/100)</f>
        <v>14251.616447170691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>
      <c r="A37" s="7"/>
      <c r="B37" s="13" t="s">
        <v>23</v>
      </c>
      <c r="C37" s="12">
        <f>$H$29*([1]Hoja2!F12/100)</f>
        <v>10324.477334349425</v>
      </c>
      <c r="D37" s="12">
        <f>$H$29*([1]Hoja2!G12/100)</f>
        <v>12038.774371678122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>
      <c r="A38" s="7"/>
      <c r="B38" s="13" t="s">
        <v>24</v>
      </c>
      <c r="C38" s="12">
        <f>$H$29*([1]Hoja2!F13/100)</f>
        <v>9345.7328862451759</v>
      </c>
      <c r="D38" s="12">
        <f>$H$29*([1]Hoja2!G13/100)</f>
        <v>10464.850757083992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>
      <c r="A39" s="7"/>
      <c r="B39" s="13" t="s">
        <v>25</v>
      </c>
      <c r="C39" s="12">
        <f>$H$29*([1]Hoja2!F14/100)</f>
        <v>7436.0255415114298</v>
      </c>
      <c r="D39" s="12">
        <f>$H$29*([1]Hoja2!G14/100)</f>
        <v>9742.5996120517175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>
      <c r="A40" s="7"/>
      <c r="B40" s="13" t="s">
        <v>26</v>
      </c>
      <c r="C40" s="12">
        <f>$H$29*([1]Hoja2!F15/100)</f>
        <v>6538.5408251993804</v>
      </c>
      <c r="D40" s="12">
        <f>$H$29*([1]Hoja2!G15/100)</f>
        <v>6664.092638691237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>
      <c r="A41" s="7"/>
      <c r="B41" s="13" t="s">
        <v>27</v>
      </c>
      <c r="C41" s="12">
        <f>$H$29*([1]Hoja2!F16/100)</f>
        <v>5031.7117680629244</v>
      </c>
      <c r="D41" s="12">
        <f>$H$29*([1]Hoja2!G16/100)</f>
        <v>5829.6256735649749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7"/>
      <c r="B42" s="13" t="s">
        <v>28</v>
      </c>
      <c r="C42" s="12">
        <f>$H$29*([1]Hoja2!F17/100)</f>
        <v>3607.4898617407307</v>
      </c>
      <c r="D42" s="12">
        <f>$H$29*([1]Hoja2!G17/100)</f>
        <v>4266.6887063815238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7"/>
      <c r="B43" s="13" t="s">
        <v>29</v>
      </c>
      <c r="C43" s="12">
        <f>$H$29*([1]Hoja2!F18/100)</f>
        <v>3178.6651206672746</v>
      </c>
      <c r="D43" s="12">
        <f>$H$29*([1]Hoja2!G18/100)</f>
        <v>3372.3134185819317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7"/>
      <c r="B44" s="13" t="s">
        <v>30</v>
      </c>
      <c r="C44" s="12">
        <f>$H$29*([1]Hoja2!F19/100)</f>
        <v>2177.5673364790337</v>
      </c>
      <c r="D44" s="12">
        <f>$H$29*([1]Hoja2!G19/100)</f>
        <v>2429.9838332791192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7"/>
      <c r="B45" s="13" t="s">
        <v>31</v>
      </c>
      <c r="C45" s="12">
        <f>$H$29*([1]Hoja2!F20/100)</f>
        <v>1361.0659583136307</v>
      </c>
      <c r="D45" s="12">
        <f>$H$29*([1]Hoja2!G20/100)</f>
        <v>1379.8952754168401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>
      <c r="A46" s="7"/>
      <c r="B46" s="13" t="s">
        <v>32</v>
      </c>
      <c r="C46" s="12">
        <f>$H$29*([1]Hoja2!F21/100)</f>
        <v>981.75022899962255</v>
      </c>
      <c r="D46" s="12">
        <f>$H$29*([1]Hoja2!G21/100)</f>
        <v>1440.6673282325191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30">
      <c r="A47" s="7"/>
      <c r="B47" s="18" t="s">
        <v>52</v>
      </c>
      <c r="C47" s="12">
        <f>SUM(C29:C46)</f>
        <v>247476.40952552346</v>
      </c>
      <c r="D47" s="12">
        <f>SUM(D29:D46)</f>
        <v>258202.5904744766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6">
      <c r="A49" s="7"/>
      <c r="B49" s="19" t="s">
        <v>33</v>
      </c>
      <c r="C49" s="22">
        <f>SUM(C47:D47)</f>
        <v>505679.00000000006</v>
      </c>
      <c r="D49" s="2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6">
      <c r="A52" s="7"/>
      <c r="B52" s="10" t="s">
        <v>50</v>
      </c>
      <c r="C52" s="14" t="s">
        <v>13</v>
      </c>
      <c r="D52" s="14" t="s">
        <v>12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6">
      <c r="A53" s="7"/>
      <c r="B53" s="15">
        <v>-18</v>
      </c>
      <c r="C53" s="12">
        <v>128749.07474081725</v>
      </c>
      <c r="D53" s="12">
        <v>122826.17326227255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6">
      <c r="A54" s="7"/>
      <c r="B54" s="17" t="s">
        <v>16</v>
      </c>
      <c r="C54" s="12">
        <v>116445.77865679111</v>
      </c>
      <c r="D54" s="12">
        <v>132995.97334011909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6">
      <c r="A59" s="7"/>
      <c r="B59" s="29" t="s">
        <v>53</v>
      </c>
      <c r="C59" s="29"/>
      <c r="D59" s="29"/>
      <c r="E59" s="29"/>
      <c r="F59" s="29"/>
      <c r="G59" s="29"/>
      <c r="H59" s="29"/>
      <c r="I59" s="7"/>
      <c r="J59" s="7"/>
      <c r="K59" s="7"/>
      <c r="L59" s="29" t="s">
        <v>54</v>
      </c>
      <c r="M59" s="29"/>
      <c r="N59" s="29"/>
      <c r="O59" s="29"/>
      <c r="P59" s="29"/>
      <c r="Q59" s="7"/>
      <c r="R59" s="7"/>
      <c r="S59" s="7"/>
      <c r="T59" s="7"/>
      <c r="U59" s="7"/>
    </row>
    <row r="60" spans="1:26" ht="15" customHeight="1">
      <c r="A60" s="7"/>
      <c r="B60" s="29"/>
      <c r="C60" s="29"/>
      <c r="D60" s="29"/>
      <c r="E60" s="29"/>
      <c r="F60" s="29"/>
      <c r="G60" s="29"/>
      <c r="H60" s="29"/>
      <c r="I60" s="7"/>
      <c r="J60" s="7"/>
      <c r="K60" s="7"/>
      <c r="L60" s="29"/>
      <c r="M60" s="29"/>
      <c r="N60" s="29"/>
      <c r="O60" s="29"/>
      <c r="P60" s="29"/>
      <c r="Q60" s="7"/>
      <c r="R60" s="7"/>
      <c r="S60" s="7"/>
      <c r="T60" s="7"/>
      <c r="U60" s="7"/>
    </row>
    <row r="61" spans="1:26" ht="15" customHeight="1">
      <c r="A61" s="7"/>
      <c r="B61" s="29"/>
      <c r="C61" s="29"/>
      <c r="D61" s="29"/>
      <c r="E61" s="29"/>
      <c r="F61" s="29"/>
      <c r="G61" s="29"/>
      <c r="H61" s="29"/>
      <c r="I61" s="7"/>
      <c r="J61" s="7"/>
      <c r="K61" s="7"/>
      <c r="L61" s="29"/>
      <c r="M61" s="29"/>
      <c r="N61" s="29"/>
      <c r="O61" s="29"/>
      <c r="P61" s="29"/>
      <c r="Q61" s="7"/>
      <c r="R61" s="7"/>
      <c r="S61" s="7"/>
      <c r="T61" s="7"/>
      <c r="U61" s="7"/>
    </row>
    <row r="62" spans="1:2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6" ht="45">
      <c r="A63" s="7"/>
      <c r="B63" s="10"/>
      <c r="C63" s="20" t="s">
        <v>0</v>
      </c>
      <c r="D63" s="20" t="s">
        <v>35</v>
      </c>
      <c r="E63" s="20" t="s">
        <v>34</v>
      </c>
      <c r="F63" s="20" t="s">
        <v>36</v>
      </c>
      <c r="G63" s="20" t="s">
        <v>55</v>
      </c>
      <c r="H63" s="20" t="s">
        <v>56</v>
      </c>
      <c r="I63" s="7"/>
      <c r="J63" s="7"/>
      <c r="K63" s="7"/>
      <c r="L63" s="13" t="s">
        <v>50</v>
      </c>
      <c r="M63" s="14" t="s">
        <v>13</v>
      </c>
      <c r="N63" s="14" t="s">
        <v>12</v>
      </c>
      <c r="O63" s="7"/>
      <c r="P63" s="30" t="s">
        <v>57</v>
      </c>
      <c r="Q63" s="31"/>
      <c r="R63" s="31"/>
      <c r="S63" s="31"/>
      <c r="T63" s="32"/>
      <c r="U63" s="7"/>
      <c r="Z63" s="1" t="s">
        <v>58</v>
      </c>
    </row>
    <row r="64" spans="1:26">
      <c r="A64" s="7"/>
      <c r="B64" s="14" t="s">
        <v>1</v>
      </c>
      <c r="C64" s="12">
        <f t="shared" ref="C64:C74" si="1">$C$49*H64</f>
        <v>49977.53832325196</v>
      </c>
      <c r="D64" s="12">
        <f>$L$30*H64</f>
        <v>11615.720355598092</v>
      </c>
      <c r="E64" s="12">
        <f>$L$29*H64</f>
        <v>12843.000969912047</v>
      </c>
      <c r="F64" s="12">
        <f>$M$30*H64</f>
        <v>13266.638366450637</v>
      </c>
      <c r="G64" s="12">
        <f>$M$29*H64</f>
        <v>12252.178631291179</v>
      </c>
      <c r="H64" s="21">
        <v>9.883253669472522E-2</v>
      </c>
      <c r="I64" s="7"/>
      <c r="J64" s="7"/>
      <c r="K64" s="7"/>
      <c r="L64" s="13" t="s">
        <v>14</v>
      </c>
      <c r="M64" s="12">
        <f ca="1">$P$66*([1]Hoja2!F4/100)</f>
        <v>5247.9216211507501</v>
      </c>
      <c r="N64" s="12">
        <f ca="1">$P$66*([1]Hoja2!G4/100)</f>
        <v>4956.0910199787168</v>
      </c>
      <c r="O64" s="7"/>
      <c r="P64" s="33" t="s">
        <v>65</v>
      </c>
      <c r="Q64" s="33"/>
      <c r="R64" s="33"/>
      <c r="S64" s="33"/>
      <c r="T64" s="33"/>
      <c r="U64" s="7"/>
      <c r="Z64" s="1" t="s">
        <v>60</v>
      </c>
    </row>
    <row r="65" spans="1:26">
      <c r="A65" s="7"/>
      <c r="B65" s="14" t="s">
        <v>2</v>
      </c>
      <c r="C65" s="12">
        <f t="shared" si="1"/>
        <v>18381.067664932383</v>
      </c>
      <c r="D65" s="12">
        <f t="shared" ref="D65:D74" si="2">$L$30*H65</f>
        <v>4272.1060099481956</v>
      </c>
      <c r="E65" s="12">
        <f t="shared" ref="E65:E74" si="3">$L$29*H65</f>
        <v>4723.4833440949069</v>
      </c>
      <c r="F65" s="12">
        <f t="shared" ref="F65:F74" si="4">$M$30*H65</f>
        <v>4879.291491363113</v>
      </c>
      <c r="G65" s="12">
        <f t="shared" ref="G65:G74" si="5">$M$29*H65</f>
        <v>4506.1868195261659</v>
      </c>
      <c r="H65" s="21">
        <v>3.6349280205293044E-2</v>
      </c>
      <c r="I65" s="7"/>
      <c r="J65" s="7"/>
      <c r="K65" s="7"/>
      <c r="L65" s="13" t="s">
        <v>15</v>
      </c>
      <c r="M65" s="12">
        <f ca="1">$P$66*([1]Hoja2!F5/100)</f>
        <v>5559.9203987231758</v>
      </c>
      <c r="N65" s="12">
        <f ca="1">$P$66*([1]Hoja2!G5/100)</f>
        <v>5012.4340432087929</v>
      </c>
      <c r="O65" s="7"/>
      <c r="P65" s="33"/>
      <c r="Q65" s="33"/>
      <c r="R65" s="33"/>
      <c r="S65" s="33"/>
      <c r="T65" s="33"/>
      <c r="U65" s="7"/>
      <c r="Z65" s="1" t="s">
        <v>61</v>
      </c>
    </row>
    <row r="66" spans="1:26">
      <c r="A66" s="7"/>
      <c r="B66" s="14" t="s">
        <v>3</v>
      </c>
      <c r="C66" s="12">
        <f t="shared" si="1"/>
        <v>18698.351416324742</v>
      </c>
      <c r="D66" s="12">
        <f t="shared" si="2"/>
        <v>4345.8487242393894</v>
      </c>
      <c r="E66" s="12">
        <f t="shared" si="3"/>
        <v>4805.017482501511</v>
      </c>
      <c r="F66" s="12">
        <f t="shared" si="4"/>
        <v>4963.515103219459</v>
      </c>
      <c r="G66" s="12">
        <f t="shared" si="5"/>
        <v>4583.9701063643797</v>
      </c>
      <c r="H66" s="21">
        <v>3.6976721232886353E-2</v>
      </c>
      <c r="I66" s="7"/>
      <c r="J66" s="7"/>
      <c r="K66" s="7"/>
      <c r="L66" s="13" t="s">
        <v>17</v>
      </c>
      <c r="M66" s="12">
        <f ca="1">$P$66*([1]Hoja2!F6/100)</f>
        <v>5821.4673384731677</v>
      </c>
      <c r="N66" s="12">
        <f ca="1">$P$66*([1]Hoja2!G6/100)</f>
        <v>5488.4155649866061</v>
      </c>
      <c r="O66" s="7"/>
      <c r="P66" s="34">
        <f ca="1">INDIRECT($P64)</f>
        <v>83552.57619531051</v>
      </c>
      <c r="Q66" s="34"/>
      <c r="R66" s="34"/>
      <c r="S66" s="34"/>
      <c r="T66" s="34"/>
      <c r="U66" s="7"/>
      <c r="Z66" s="1" t="s">
        <v>59</v>
      </c>
    </row>
    <row r="67" spans="1:26">
      <c r="A67" s="7"/>
      <c r="B67" s="14" t="s">
        <v>4</v>
      </c>
      <c r="C67" s="12">
        <f t="shared" si="1"/>
        <v>56455.117832014956</v>
      </c>
      <c r="D67" s="12">
        <f t="shared" si="2"/>
        <v>13121.231724891311</v>
      </c>
      <c r="E67" s="12">
        <f t="shared" si="3"/>
        <v>14507.579952887301</v>
      </c>
      <c r="F67" s="12">
        <f t="shared" si="4"/>
        <v>14986.124914124559</v>
      </c>
      <c r="G67" s="12">
        <f t="shared" si="5"/>
        <v>13840.181240111779</v>
      </c>
      <c r="H67" s="21">
        <v>0.11164220351648961</v>
      </c>
      <c r="I67" s="7"/>
      <c r="J67" s="7"/>
      <c r="K67" s="7"/>
      <c r="L67" s="13" t="s">
        <v>18</v>
      </c>
      <c r="M67" s="12">
        <f ca="1">$P$66*([1]Hoja2!F7/100)</f>
        <v>4841.6524600300481</v>
      </c>
      <c r="N67" s="12">
        <f ca="1">$P$66*([1]Hoja2!G7/100)</f>
        <v>5026.2828957271477</v>
      </c>
      <c r="O67" s="7"/>
      <c r="P67" s="34"/>
      <c r="Q67" s="34"/>
      <c r="R67" s="34"/>
      <c r="S67" s="34"/>
      <c r="T67" s="34"/>
      <c r="U67" s="7"/>
      <c r="Z67" s="1" t="s">
        <v>62</v>
      </c>
    </row>
    <row r="68" spans="1:26">
      <c r="A68" s="7"/>
      <c r="B68" s="14" t="s">
        <v>5</v>
      </c>
      <c r="C68" s="12">
        <f t="shared" si="1"/>
        <v>24281.119446441906</v>
      </c>
      <c r="D68" s="12">
        <f t="shared" si="2"/>
        <v>5643.3890678349808</v>
      </c>
      <c r="E68" s="12">
        <f t="shared" si="3"/>
        <v>6239.6518728918563</v>
      </c>
      <c r="F68" s="12">
        <f t="shared" si="4"/>
        <v>6445.4721388041435</v>
      </c>
      <c r="G68" s="12">
        <f t="shared" si="5"/>
        <v>5952.6063669109217</v>
      </c>
      <c r="H68" s="21">
        <v>4.801686335885394E-2</v>
      </c>
      <c r="I68" s="7"/>
      <c r="J68" s="7"/>
      <c r="K68" s="7"/>
      <c r="L68" s="13" t="s">
        <v>19</v>
      </c>
      <c r="M68" s="12">
        <f ca="1">$P$66*([1]Hoja2!F8/100)</f>
        <v>3688.4643335098626</v>
      </c>
      <c r="N68" s="12">
        <f ca="1">$P$66*([1]Hoja2!G8/100)</f>
        <v>4062.7772389018942</v>
      </c>
      <c r="O68" s="7"/>
      <c r="P68" s="7"/>
      <c r="Q68" s="7"/>
      <c r="R68" s="7"/>
      <c r="S68" s="7"/>
      <c r="T68" s="7"/>
      <c r="U68" s="7"/>
      <c r="Z68" s="1" t="s">
        <v>63</v>
      </c>
    </row>
    <row r="69" spans="1:26">
      <c r="A69" s="7"/>
      <c r="B69" s="14" t="s">
        <v>6</v>
      </c>
      <c r="C69" s="12">
        <f t="shared" si="1"/>
        <v>95063.915894702703</v>
      </c>
      <c r="D69" s="12">
        <f t="shared" si="2"/>
        <v>22094.642913358926</v>
      </c>
      <c r="E69" s="12">
        <f t="shared" si="3"/>
        <v>24429.093648881855</v>
      </c>
      <c r="F69" s="12">
        <f t="shared" si="4"/>
        <v>25234.908244509079</v>
      </c>
      <c r="G69" s="12">
        <f t="shared" si="5"/>
        <v>23305.271087952824</v>
      </c>
      <c r="H69" s="21">
        <v>0.18799261170565257</v>
      </c>
      <c r="I69" s="7"/>
      <c r="J69" s="7"/>
      <c r="K69" s="7"/>
      <c r="L69" s="13" t="s">
        <v>20</v>
      </c>
      <c r="M69" s="12">
        <f ca="1">$P$66*([1]Hoja2!F9/100)</f>
        <v>2725.6722408085961</v>
      </c>
      <c r="N69" s="12">
        <f ca="1">$P$66*([1]Hoja2!G9/100)</f>
        <v>3165.3989965748378</v>
      </c>
      <c r="O69" s="7"/>
      <c r="P69" s="7"/>
      <c r="Q69" s="7"/>
      <c r="R69" s="7"/>
      <c r="S69" s="7"/>
      <c r="T69" s="7"/>
      <c r="U69" s="7"/>
      <c r="Z69" s="1" t="s">
        <v>64</v>
      </c>
    </row>
    <row r="70" spans="1:26">
      <c r="A70" s="7"/>
      <c r="B70" s="14" t="s">
        <v>7</v>
      </c>
      <c r="C70" s="12">
        <f t="shared" si="1"/>
        <v>49524.785104973023</v>
      </c>
      <c r="D70" s="12">
        <f t="shared" si="2"/>
        <v>11510.491988014041</v>
      </c>
      <c r="E70" s="12">
        <f t="shared" si="3"/>
        <v>12726.654502747579</v>
      </c>
      <c r="F70" s="12">
        <f t="shared" si="4"/>
        <v>13146.454111329796</v>
      </c>
      <c r="G70" s="12">
        <f t="shared" si="5"/>
        <v>12141.184502881604</v>
      </c>
      <c r="H70" s="21">
        <v>9.7937199498047217E-2</v>
      </c>
      <c r="I70" s="7"/>
      <c r="J70" s="7"/>
      <c r="K70" s="7"/>
      <c r="L70" s="13" t="s">
        <v>21</v>
      </c>
      <c r="M70" s="12">
        <f ca="1">$P$66*([1]Hoja2!F10/100)</f>
        <v>2634.0620243145468</v>
      </c>
      <c r="N70" s="12">
        <f ca="1">$P$66*([1]Hoja2!G10/100)</f>
        <v>3074.2169185551802</v>
      </c>
      <c r="O70" s="7"/>
      <c r="P70" s="7"/>
      <c r="Q70" s="7"/>
      <c r="R70" s="7"/>
      <c r="S70" s="7"/>
      <c r="T70" s="7"/>
      <c r="U70" s="7"/>
      <c r="Z70" s="1" t="s">
        <v>65</v>
      </c>
    </row>
    <row r="71" spans="1:26">
      <c r="A71" s="7"/>
      <c r="B71" s="14" t="s">
        <v>8</v>
      </c>
      <c r="C71" s="12">
        <f t="shared" si="1"/>
        <v>83552.57619531051</v>
      </c>
      <c r="D71" s="12">
        <f t="shared" si="2"/>
        <v>19419.190953288602</v>
      </c>
      <c r="E71" s="12">
        <f t="shared" si="3"/>
        <v>21470.961818377138</v>
      </c>
      <c r="F71" s="12">
        <f t="shared" si="4"/>
        <v>22179.199899743497</v>
      </c>
      <c r="G71" s="12">
        <f t="shared" si="5"/>
        <v>20483.223523901263</v>
      </c>
      <c r="H71" s="21">
        <v>0.16522848723263275</v>
      </c>
      <c r="I71" s="7"/>
      <c r="J71" s="7"/>
      <c r="K71" s="7"/>
      <c r="L71" s="13" t="s">
        <v>22</v>
      </c>
      <c r="M71" s="12">
        <f ca="1">$P$66*([1]Hoja2!F11/100)</f>
        <v>2112.3724390105704</v>
      </c>
      <c r="N71" s="12">
        <f ca="1">$P$66*([1]Hoja2!G11/100)</f>
        <v>2354.7730261857214</v>
      </c>
      <c r="O71" s="7"/>
      <c r="P71" s="7"/>
      <c r="Q71" s="7"/>
      <c r="R71" s="7"/>
      <c r="S71" s="7"/>
      <c r="T71" s="7"/>
      <c r="U71" s="7"/>
      <c r="Z71" s="1" t="s">
        <v>66</v>
      </c>
    </row>
    <row r="72" spans="1:26">
      <c r="A72" s="7"/>
      <c r="B72" s="14" t="s">
        <v>9</v>
      </c>
      <c r="C72" s="12">
        <f t="shared" si="1"/>
        <v>14555.837718370618</v>
      </c>
      <c r="D72" s="12">
        <f t="shared" si="2"/>
        <v>3383.0505893364002</v>
      </c>
      <c r="E72" s="12">
        <f t="shared" si="3"/>
        <v>3740.493113642262</v>
      </c>
      <c r="F72" s="12">
        <f t="shared" si="4"/>
        <v>3863.876485499532</v>
      </c>
      <c r="G72" s="12">
        <f t="shared" si="5"/>
        <v>3568.4175298924224</v>
      </c>
      <c r="H72" s="21">
        <v>2.8784738378241168E-2</v>
      </c>
      <c r="I72" s="7"/>
      <c r="J72" s="7"/>
      <c r="K72" s="7"/>
      <c r="L72" s="13" t="s">
        <v>23</v>
      </c>
      <c r="M72" s="12">
        <f ca="1">$P$66*([1]Hoja2!F12/100)</f>
        <v>1705.8977714221605</v>
      </c>
      <c r="N72" s="12">
        <f ca="1">$P$66*([1]Hoja2!G12/100)</f>
        <v>1989.1484775673653</v>
      </c>
      <c r="O72" s="7"/>
      <c r="P72" s="7"/>
      <c r="Q72" s="7"/>
      <c r="R72" s="7"/>
      <c r="S72" s="7"/>
      <c r="T72" s="7"/>
      <c r="U72" s="7"/>
      <c r="Z72" s="1" t="s">
        <v>67</v>
      </c>
    </row>
    <row r="73" spans="1:26">
      <c r="A73" s="7"/>
      <c r="B73" s="14" t="s">
        <v>10</v>
      </c>
      <c r="C73" s="12">
        <f t="shared" si="1"/>
        <v>41475.046783131002</v>
      </c>
      <c r="D73" s="12">
        <f t="shared" si="2"/>
        <v>9639.5813265588313</v>
      </c>
      <c r="E73" s="12">
        <f t="shared" si="3"/>
        <v>10658.069283398016</v>
      </c>
      <c r="F73" s="12">
        <f t="shared" si="4"/>
        <v>11009.63483524408</v>
      </c>
      <c r="G73" s="12">
        <f t="shared" si="5"/>
        <v>10167.761337930067</v>
      </c>
      <c r="H73" s="21">
        <v>8.2018527135061955E-2</v>
      </c>
      <c r="I73" s="7"/>
      <c r="J73" s="7"/>
      <c r="K73" s="7"/>
      <c r="L73" s="13" t="s">
        <v>24</v>
      </c>
      <c r="M73" s="12">
        <f ca="1">$P$66*([1]Hoja2!F13/100)</f>
        <v>1544.1813068745573</v>
      </c>
      <c r="N73" s="12">
        <f ca="1">$P$66*([1]Hoja2!G13/100)</f>
        <v>1729.0914597082597</v>
      </c>
      <c r="O73" s="7"/>
      <c r="P73" s="7"/>
      <c r="Q73" s="7"/>
      <c r="R73" s="7"/>
      <c r="S73" s="7"/>
      <c r="T73" s="7"/>
      <c r="U73" s="7"/>
      <c r="Z73" s="1" t="s">
        <v>68</v>
      </c>
    </row>
    <row r="74" spans="1:26">
      <c r="A74" s="7"/>
      <c r="B74" s="14" t="s">
        <v>11</v>
      </c>
      <c r="C74" s="12">
        <f t="shared" si="1"/>
        <v>53713.643620546216</v>
      </c>
      <c r="D74" s="12">
        <f t="shared" si="2"/>
        <v>12484.061530622475</v>
      </c>
      <c r="E74" s="12">
        <f t="shared" si="3"/>
        <v>13803.088352497669</v>
      </c>
      <c r="F74" s="12">
        <f t="shared" si="4"/>
        <v>14258.395054377044</v>
      </c>
      <c r="G74" s="12">
        <f t="shared" si="5"/>
        <v>13168.09868304902</v>
      </c>
      <c r="H74" s="21">
        <v>0.10622083104211606</v>
      </c>
      <c r="I74" s="7"/>
      <c r="J74" s="7"/>
      <c r="K74" s="7"/>
      <c r="L74" s="13" t="s">
        <v>25</v>
      </c>
      <c r="M74" s="12">
        <f ca="1">$P$66*([1]Hoja2!F14/100)</f>
        <v>1228.6432512471526</v>
      </c>
      <c r="N74" s="12">
        <f ca="1">$P$66*([1]Hoja2!G14/100)</f>
        <v>1609.7549956125404</v>
      </c>
      <c r="O74" s="7"/>
      <c r="P74" s="7"/>
      <c r="Q74" s="7"/>
      <c r="R74" s="7"/>
      <c r="S74" s="7"/>
      <c r="T74" s="7"/>
      <c r="U74" s="7"/>
    </row>
    <row r="75" spans="1:2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3" t="s">
        <v>26</v>
      </c>
      <c r="M75" s="12">
        <f ca="1">$P$66*([1]Hoja2!F15/100)</f>
        <v>1080.353209256504</v>
      </c>
      <c r="N75" s="12">
        <f ca="1">$P$66*([1]Hoja2!G15/100)</f>
        <v>1101.0979454690771</v>
      </c>
      <c r="O75" s="7"/>
      <c r="P75" s="7"/>
      <c r="Q75" s="7"/>
      <c r="R75" s="7"/>
      <c r="S75" s="7"/>
      <c r="T75" s="7"/>
      <c r="U75" s="7"/>
    </row>
    <row r="76" spans="1:2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3" t="s">
        <v>27</v>
      </c>
      <c r="M76" s="12">
        <f ca="1">$P$66*([1]Hoja2!F16/100)</f>
        <v>831.38212362767297</v>
      </c>
      <c r="N76" s="12">
        <f ca="1">$P$66*([1]Hoja2!G16/100)</f>
        <v>963.22023117565868</v>
      </c>
      <c r="O76" s="7"/>
      <c r="P76" s="7"/>
      <c r="Q76" s="7"/>
      <c r="R76" s="7"/>
      <c r="S76" s="7"/>
      <c r="T76" s="7"/>
      <c r="U76" s="7"/>
    </row>
    <row r="77" spans="1:2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3" t="s">
        <v>28</v>
      </c>
      <c r="M77" s="12">
        <f ca="1">$P$66*([1]Hoja2!F17/100)</f>
        <v>596.06009256248046</v>
      </c>
      <c r="N77" s="12">
        <f ca="1">$P$66*([1]Hoja2!G17/100)</f>
        <v>704.9785204479781</v>
      </c>
      <c r="O77" s="7"/>
      <c r="P77" s="7"/>
      <c r="Q77" s="7"/>
      <c r="R77" s="7"/>
      <c r="S77" s="7"/>
      <c r="T77" s="7"/>
      <c r="U77" s="7"/>
    </row>
    <row r="78" spans="1:2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3" t="s">
        <v>29</v>
      </c>
      <c r="M78" s="12">
        <f ca="1">$P$66*([1]Hoja2!F18/100)</f>
        <v>525.20602930698794</v>
      </c>
      <c r="N78" s="12">
        <f ca="1">$P$66*([1]Hoja2!G18/100)</f>
        <v>557.20224462660087</v>
      </c>
      <c r="O78" s="7"/>
      <c r="P78" s="7"/>
      <c r="Q78" s="7"/>
      <c r="R78" s="7"/>
      <c r="S78" s="7"/>
      <c r="T78" s="7"/>
      <c r="U78" s="7"/>
    </row>
    <row r="79" spans="1:2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3" t="s">
        <v>30</v>
      </c>
      <c r="M79" s="12">
        <f ca="1">$P$66*([1]Hoja2!F19/100)</f>
        <v>359.79615685362415</v>
      </c>
      <c r="N79" s="12">
        <f ca="1">$P$66*([1]Hoja2!G19/100)</f>
        <v>401.50255277246299</v>
      </c>
      <c r="O79" s="7"/>
      <c r="P79" s="7"/>
      <c r="Q79" s="7"/>
      <c r="R79" s="7"/>
      <c r="S79" s="7"/>
      <c r="T79" s="7"/>
      <c r="U79" s="7"/>
    </row>
    <row r="80" spans="1:2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3" t="s">
        <v>31</v>
      </c>
      <c r="M80" s="12">
        <f ca="1">$P$66*([1]Hoja2!F20/100)</f>
        <v>224.88686931599483</v>
      </c>
      <c r="N80" s="12">
        <f ca="1">$P$66*([1]Hoja2!G20/100)</f>
        <v>227.99800889658167</v>
      </c>
      <c r="O80" s="7"/>
      <c r="P80" s="7"/>
      <c r="Q80" s="7"/>
      <c r="R80" s="7"/>
      <c r="S80" s="7"/>
      <c r="T80" s="7"/>
      <c r="U80" s="7"/>
    </row>
    <row r="81" spans="1:2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3" t="s">
        <v>32</v>
      </c>
      <c r="M81" s="12">
        <f ca="1">$P$66*([1]Hoja2!F21/100)</f>
        <v>162.21310517789846</v>
      </c>
      <c r="N81" s="12">
        <f ca="1">$P$66*([1]Hoja2!G21/100)</f>
        <v>238.03928324933796</v>
      </c>
      <c r="O81" s="7"/>
      <c r="P81" s="7"/>
      <c r="Q81" s="7"/>
      <c r="R81" s="7"/>
      <c r="S81" s="7"/>
      <c r="T81" s="7"/>
      <c r="U81" s="7"/>
    </row>
    <row r="82" spans="1:21" ht="30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8" t="s">
        <v>52</v>
      </c>
      <c r="M82" s="12">
        <f ca="1">SUM(M64:M81)</f>
        <v>40890.152771665751</v>
      </c>
      <c r="N82" s="12">
        <f ca="1">SUM(N64:N81)</f>
        <v>42662.423423644745</v>
      </c>
      <c r="O82" s="7"/>
      <c r="P82" s="7"/>
      <c r="Q82" s="7"/>
      <c r="R82" s="7"/>
      <c r="S82" s="7"/>
      <c r="T82" s="7"/>
      <c r="U82" s="7"/>
    </row>
    <row r="83" spans="1:2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9" t="s">
        <v>33</v>
      </c>
      <c r="M84" s="22">
        <f ca="1">SUM(M82:N82)</f>
        <v>83552.576195310496</v>
      </c>
      <c r="N84" s="22"/>
      <c r="O84" s="7"/>
      <c r="P84" s="7"/>
      <c r="Q84" s="7"/>
      <c r="R84" s="7"/>
      <c r="S84" s="7"/>
      <c r="T84" s="7"/>
      <c r="U84" s="7"/>
    </row>
    <row r="85" spans="1:2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</sheetData>
  <sheetProtection password="8286" sheet="1" objects="1" scenarios="1"/>
  <mergeCells count="12">
    <mergeCell ref="M84:N84"/>
    <mergeCell ref="B3:E3"/>
    <mergeCell ref="B4:I4"/>
    <mergeCell ref="B5:G5"/>
    <mergeCell ref="F29:G30"/>
    <mergeCell ref="H29:I30"/>
    <mergeCell ref="C49:D49"/>
    <mergeCell ref="B59:H61"/>
    <mergeCell ref="L59:P61"/>
    <mergeCell ref="P63:T63"/>
    <mergeCell ref="P64:T65"/>
    <mergeCell ref="P66:T67"/>
  </mergeCells>
  <dataValidations count="1">
    <dataValidation type="list" errorStyle="warning" showInputMessage="1" showErrorMessage="1" errorTitle="ATENCIÓN" error="Valor no Valido. Por favor seleccione la zona de la lista desplegable." sqref="P64:T65">
      <formula1>ZONAS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"/>
  <sheetViews>
    <sheetView topLeftCell="A19" zoomScale="70" zoomScaleNormal="70" workbookViewId="0">
      <selection activeCell="R5" sqref="R5"/>
    </sheetView>
  </sheetViews>
  <sheetFormatPr baseColWidth="10" defaultRowHeight="15"/>
  <cols>
    <col min="1" max="1" width="11.42578125" style="1"/>
    <col min="2" max="2" width="11.42578125" style="3"/>
    <col min="3" max="5" width="11.42578125" style="1"/>
    <col min="6" max="6" width="20" style="1" bestFit="1" customWidth="1"/>
    <col min="7" max="7" width="18.42578125" style="1" bestFit="1" customWidth="1"/>
    <col min="8" max="11" width="11.42578125" style="1"/>
    <col min="12" max="12" width="20" style="1" bestFit="1" customWidth="1"/>
    <col min="13" max="13" width="18.42578125" style="1" bestFit="1" customWidth="1"/>
    <col min="14" max="16" width="11.42578125" style="1"/>
    <col min="17" max="17" width="21.7109375" style="1" bestFit="1" customWidth="1"/>
    <col min="18" max="16384" width="11.42578125" style="1"/>
  </cols>
  <sheetData>
    <row r="1" spans="2:18">
      <c r="B1" s="35" t="s">
        <v>37</v>
      </c>
      <c r="C1" s="35"/>
      <c r="D1" s="35"/>
      <c r="E1" s="35"/>
    </row>
    <row r="3" spans="2:18">
      <c r="C3" s="1" t="s">
        <v>13</v>
      </c>
      <c r="D3" s="1" t="s">
        <v>12</v>
      </c>
      <c r="E3" s="1" t="s">
        <v>33</v>
      </c>
      <c r="F3" s="1" t="s">
        <v>38</v>
      </c>
      <c r="G3" s="1" t="s">
        <v>39</v>
      </c>
      <c r="L3" s="4" t="s">
        <v>38</v>
      </c>
      <c r="M3" s="4" t="s">
        <v>39</v>
      </c>
      <c r="N3" s="1" t="s">
        <v>40</v>
      </c>
      <c r="Q3" s="5" t="s">
        <v>38</v>
      </c>
      <c r="R3" s="1" t="s">
        <v>41</v>
      </c>
    </row>
    <row r="4" spans="2:18">
      <c r="B4" s="3" t="s">
        <v>14</v>
      </c>
      <c r="C4" s="1">
        <v>919315</v>
      </c>
      <c r="D4" s="1">
        <v>868193</v>
      </c>
      <c r="E4" s="1">
        <f>SUM(C4:D4)</f>
        <v>1787508</v>
      </c>
      <c r="F4" s="1">
        <f>(C4*100)/$E$22</f>
        <v>6.280981221791814</v>
      </c>
      <c r="G4" s="1">
        <f>(D4*100)/$E$22</f>
        <v>5.9317034203630969</v>
      </c>
      <c r="L4" s="4">
        <f>+F4/100</f>
        <v>6.2809812217918135E-2</v>
      </c>
      <c r="M4" s="4">
        <f>+G4/100</f>
        <v>5.9317034203630971E-2</v>
      </c>
      <c r="N4" s="4">
        <v>1</v>
      </c>
      <c r="P4" s="1">
        <v>-18</v>
      </c>
      <c r="Q4" s="4">
        <f>SUM(L4:L7)</f>
        <v>0.2569754613931608</v>
      </c>
      <c r="R4" s="4">
        <f>SUM(M4:M7)</f>
        <v>0.24515370389083119</v>
      </c>
    </row>
    <row r="5" spans="2:18">
      <c r="B5" s="3" t="s">
        <v>15</v>
      </c>
      <c r="C5" s="1">
        <v>973970</v>
      </c>
      <c r="D5" s="1">
        <v>878063</v>
      </c>
      <c r="E5" s="1">
        <f t="shared" ref="E5:E21" si="0">SUM(C5:D5)</f>
        <v>1852033</v>
      </c>
      <c r="F5" s="1">
        <f t="shared" ref="F5:G21" si="1">(C5*100)/$E$22</f>
        <v>6.6543973290858665</v>
      </c>
      <c r="G5" s="1">
        <f t="shared" si="1"/>
        <v>5.9991376345977008</v>
      </c>
      <c r="L5" s="4">
        <f t="shared" ref="L5:M22" si="2">+F5/100</f>
        <v>6.6543973290858663E-2</v>
      </c>
      <c r="M5" s="4">
        <f t="shared" si="2"/>
        <v>5.999137634597701E-2</v>
      </c>
      <c r="P5" s="6" t="s">
        <v>16</v>
      </c>
      <c r="Q5" s="4">
        <f>SUM(L8:L21)</f>
        <v>0.23241881743891141</v>
      </c>
      <c r="R5" s="4">
        <f>SUM(M8:M21)</f>
        <v>0.26545201727709661</v>
      </c>
    </row>
    <row r="6" spans="2:18">
      <c r="B6" s="3" t="s">
        <v>17</v>
      </c>
      <c r="C6" s="1">
        <v>1019787</v>
      </c>
      <c r="D6" s="1">
        <v>961444</v>
      </c>
      <c r="E6" s="1">
        <f t="shared" si="0"/>
        <v>1981231</v>
      </c>
      <c r="F6" s="1">
        <f t="shared" si="1"/>
        <v>6.9674300943935519</v>
      </c>
      <c r="G6" s="1">
        <f t="shared" si="1"/>
        <v>6.5688166839488193</v>
      </c>
      <c r="L6" s="4">
        <f t="shared" si="2"/>
        <v>6.9674300943935522E-2</v>
      </c>
      <c r="M6" s="4">
        <f t="shared" si="2"/>
        <v>6.5688166839488193E-2</v>
      </c>
    </row>
    <row r="7" spans="2:18">
      <c r="B7" s="3" t="s">
        <v>18</v>
      </c>
      <c r="C7" s="1">
        <v>848146</v>
      </c>
      <c r="D7" s="1">
        <v>880489</v>
      </c>
      <c r="E7" s="1">
        <f t="shared" si="0"/>
        <v>1728635</v>
      </c>
      <c r="F7" s="1">
        <f t="shared" si="1"/>
        <v>5.7947374940448482</v>
      </c>
      <c r="G7" s="1">
        <f t="shared" si="1"/>
        <v>6.0157126501735014</v>
      </c>
      <c r="L7" s="4">
        <f t="shared" si="2"/>
        <v>5.7947374940448479E-2</v>
      </c>
      <c r="M7" s="4">
        <f t="shared" si="2"/>
        <v>6.0157126501735013E-2</v>
      </c>
    </row>
    <row r="8" spans="2:18">
      <c r="B8" s="3" t="s">
        <v>19</v>
      </c>
      <c r="C8" s="1">
        <v>646134</v>
      </c>
      <c r="D8" s="1">
        <v>711705</v>
      </c>
      <c r="E8" s="1">
        <f t="shared" si="0"/>
        <v>1357839</v>
      </c>
      <c r="F8" s="1">
        <f t="shared" si="1"/>
        <v>4.4145429159333114</v>
      </c>
      <c r="G8" s="1">
        <f t="shared" si="1"/>
        <v>4.8625397610779144</v>
      </c>
      <c r="L8" s="4">
        <f t="shared" si="2"/>
        <v>4.4145429159333116E-2</v>
      </c>
      <c r="M8" s="4">
        <f t="shared" si="2"/>
        <v>4.8625397610779143E-2</v>
      </c>
    </row>
    <row r="9" spans="2:18">
      <c r="B9" s="3" t="s">
        <v>20</v>
      </c>
      <c r="C9" s="1">
        <v>477475</v>
      </c>
      <c r="D9" s="1">
        <v>554505</v>
      </c>
      <c r="E9" s="1">
        <f t="shared" si="0"/>
        <v>1031980</v>
      </c>
      <c r="F9" s="1">
        <f t="shared" si="1"/>
        <v>3.2622240569065513</v>
      </c>
      <c r="G9" s="1">
        <f t="shared" si="1"/>
        <v>3.7885115465206916</v>
      </c>
      <c r="L9" s="4">
        <f t="shared" si="2"/>
        <v>3.2622240569065514E-2</v>
      </c>
      <c r="M9" s="4">
        <f t="shared" si="2"/>
        <v>3.7885115465206919E-2</v>
      </c>
    </row>
    <row r="10" spans="2:18">
      <c r="B10" s="3" t="s">
        <v>21</v>
      </c>
      <c r="C10" s="1">
        <v>461427</v>
      </c>
      <c r="D10" s="1">
        <v>538532</v>
      </c>
      <c r="E10" s="1">
        <f t="shared" si="0"/>
        <v>999959</v>
      </c>
      <c r="F10" s="1">
        <f t="shared" si="1"/>
        <v>3.1525802605502262</v>
      </c>
      <c r="G10" s="1">
        <f t="shared" si="1"/>
        <v>3.6793801682056628</v>
      </c>
      <c r="L10" s="4">
        <f t="shared" si="2"/>
        <v>3.1525802605502265E-2</v>
      </c>
      <c r="M10" s="4">
        <f t="shared" si="2"/>
        <v>3.6793801682056627E-2</v>
      </c>
      <c r="R10" s="1">
        <f>25.7+24.52+23.24+26.55</f>
        <v>100.00999999999999</v>
      </c>
    </row>
    <row r="11" spans="2:18">
      <c r="B11" s="3" t="s">
        <v>22</v>
      </c>
      <c r="C11" s="1">
        <v>370039</v>
      </c>
      <c r="D11" s="1">
        <v>412502</v>
      </c>
      <c r="E11" s="1">
        <f t="shared" si="0"/>
        <v>782541</v>
      </c>
      <c r="F11" s="1">
        <f t="shared" si="1"/>
        <v>2.5281954611103061</v>
      </c>
      <c r="G11" s="1">
        <f t="shared" si="1"/>
        <v>2.8183128916112179</v>
      </c>
      <c r="L11" s="4">
        <f t="shared" si="2"/>
        <v>2.5281954611103063E-2</v>
      </c>
      <c r="M11" s="4">
        <f t="shared" si="2"/>
        <v>2.8183128916112177E-2</v>
      </c>
    </row>
    <row r="12" spans="2:18">
      <c r="B12" s="3" t="s">
        <v>23</v>
      </c>
      <c r="C12" s="1">
        <v>298834</v>
      </c>
      <c r="D12" s="1">
        <v>348453</v>
      </c>
      <c r="E12" s="1">
        <f t="shared" si="0"/>
        <v>647287</v>
      </c>
      <c r="F12" s="1">
        <f t="shared" si="1"/>
        <v>2.0417057727035184</v>
      </c>
      <c r="G12" s="1">
        <f t="shared" si="1"/>
        <v>2.3807147165846558</v>
      </c>
      <c r="L12" s="4">
        <f t="shared" si="2"/>
        <v>2.0417057727035184E-2</v>
      </c>
      <c r="M12" s="4">
        <f t="shared" si="2"/>
        <v>2.3807147165846559E-2</v>
      </c>
    </row>
    <row r="13" spans="2:18">
      <c r="B13" s="3" t="s">
        <v>24</v>
      </c>
      <c r="C13" s="1">
        <v>270505</v>
      </c>
      <c r="D13" s="1">
        <v>302897</v>
      </c>
      <c r="E13" s="1">
        <f t="shared" si="0"/>
        <v>573402</v>
      </c>
      <c r="F13" s="1">
        <f t="shared" si="1"/>
        <v>1.8481552301450477</v>
      </c>
      <c r="G13" s="1">
        <f t="shared" si="1"/>
        <v>2.0694651660606809</v>
      </c>
      <c r="L13" s="4">
        <f t="shared" si="2"/>
        <v>1.8481552301450477E-2</v>
      </c>
      <c r="M13" s="4">
        <f t="shared" si="2"/>
        <v>2.069465166060681E-2</v>
      </c>
    </row>
    <row r="14" spans="2:18">
      <c r="B14" s="3" t="s">
        <v>25</v>
      </c>
      <c r="C14" s="1">
        <v>215230</v>
      </c>
      <c r="D14" s="1">
        <v>281992</v>
      </c>
      <c r="E14" s="1">
        <f t="shared" si="0"/>
        <v>497222</v>
      </c>
      <c r="F14" s="1">
        <f t="shared" si="1"/>
        <v>1.4705031337096122</v>
      </c>
      <c r="G14" s="1">
        <f t="shared" si="1"/>
        <v>1.9266371773500022</v>
      </c>
      <c r="L14" s="4">
        <f t="shared" si="2"/>
        <v>1.4705031337096122E-2</v>
      </c>
      <c r="M14" s="4">
        <f t="shared" si="2"/>
        <v>1.9266371773500022E-2</v>
      </c>
    </row>
    <row r="15" spans="2:18">
      <c r="B15" s="3" t="s">
        <v>26</v>
      </c>
      <c r="C15" s="1">
        <v>189253</v>
      </c>
      <c r="D15" s="1">
        <v>192887</v>
      </c>
      <c r="E15" s="1">
        <f t="shared" si="0"/>
        <v>382140</v>
      </c>
      <c r="F15" s="1">
        <f t="shared" si="1"/>
        <v>1.2930220209261962</v>
      </c>
      <c r="G15" s="1">
        <f t="shared" si="1"/>
        <v>1.3178503830871438</v>
      </c>
      <c r="L15" s="4">
        <f t="shared" si="2"/>
        <v>1.2930220209261963E-2</v>
      </c>
      <c r="M15" s="4">
        <f t="shared" si="2"/>
        <v>1.3178503830871437E-2</v>
      </c>
    </row>
    <row r="16" spans="2:18">
      <c r="B16" s="3" t="s">
        <v>27</v>
      </c>
      <c r="C16" s="1">
        <v>145639</v>
      </c>
      <c r="D16" s="1">
        <v>168734</v>
      </c>
      <c r="E16" s="1">
        <f t="shared" si="0"/>
        <v>314373</v>
      </c>
      <c r="F16" s="1">
        <f t="shared" si="1"/>
        <v>0.99504068155152259</v>
      </c>
      <c r="G16" s="1">
        <f t="shared" si="1"/>
        <v>1.152831277068056</v>
      </c>
      <c r="L16" s="4">
        <f t="shared" si="2"/>
        <v>9.9504068155152267E-3</v>
      </c>
      <c r="M16" s="4">
        <f t="shared" si="2"/>
        <v>1.152831277068056E-2</v>
      </c>
    </row>
    <row r="17" spans="2:13">
      <c r="B17" s="3" t="s">
        <v>28</v>
      </c>
      <c r="C17" s="1">
        <v>104416</v>
      </c>
      <c r="D17" s="1">
        <v>123496</v>
      </c>
      <c r="E17" s="1">
        <f t="shared" si="0"/>
        <v>227912</v>
      </c>
      <c r="F17" s="1">
        <f t="shared" si="1"/>
        <v>0.71339522933337762</v>
      </c>
      <c r="G17" s="1">
        <f t="shared" si="1"/>
        <v>0.84375437903917794</v>
      </c>
      <c r="L17" s="4">
        <f t="shared" si="2"/>
        <v>7.1339522933337764E-3</v>
      </c>
      <c r="M17" s="4">
        <f t="shared" si="2"/>
        <v>8.4375437903917785E-3</v>
      </c>
    </row>
    <row r="18" spans="2:13">
      <c r="B18" s="3" t="s">
        <v>29</v>
      </c>
      <c r="C18" s="1">
        <v>92004</v>
      </c>
      <c r="D18" s="1">
        <v>97609</v>
      </c>
      <c r="E18" s="1">
        <f t="shared" si="0"/>
        <v>189613</v>
      </c>
      <c r="F18" s="1">
        <f t="shared" si="1"/>
        <v>0.62859345961910118</v>
      </c>
      <c r="G18" s="1">
        <f t="shared" si="1"/>
        <v>0.66688816790531769</v>
      </c>
      <c r="L18" s="4">
        <f t="shared" si="2"/>
        <v>6.2859345961910115E-3</v>
      </c>
      <c r="M18" s="4">
        <f t="shared" si="2"/>
        <v>6.6688816790531772E-3</v>
      </c>
    </row>
    <row r="19" spans="2:13">
      <c r="B19" s="3" t="s">
        <v>30</v>
      </c>
      <c r="C19" s="1">
        <v>63028</v>
      </c>
      <c r="D19" s="1">
        <v>70334</v>
      </c>
      <c r="E19" s="1">
        <f t="shared" si="0"/>
        <v>133362</v>
      </c>
      <c r="F19" s="1">
        <f t="shared" si="1"/>
        <v>0.4306224574243806</v>
      </c>
      <c r="G19" s="1">
        <f t="shared" si="1"/>
        <v>0.48053880688719908</v>
      </c>
      <c r="L19" s="4">
        <f t="shared" si="2"/>
        <v>4.3062245742438061E-3</v>
      </c>
      <c r="M19" s="4">
        <f t="shared" si="2"/>
        <v>4.8053880688719904E-3</v>
      </c>
    </row>
    <row r="20" spans="2:13">
      <c r="B20" s="3" t="s">
        <v>31</v>
      </c>
      <c r="C20" s="1">
        <v>39395</v>
      </c>
      <c r="D20" s="1">
        <v>39940</v>
      </c>
      <c r="E20" s="1">
        <f t="shared" si="0"/>
        <v>79335</v>
      </c>
      <c r="F20" s="1">
        <f t="shared" si="1"/>
        <v>0.26915611649161442</v>
      </c>
      <c r="G20" s="1">
        <f t="shared" si="1"/>
        <v>0.2728796875917015</v>
      </c>
      <c r="L20" s="4">
        <f t="shared" si="2"/>
        <v>2.691561164916144E-3</v>
      </c>
      <c r="M20" s="4">
        <f t="shared" si="2"/>
        <v>2.728796875917015E-3</v>
      </c>
    </row>
    <row r="21" spans="2:13">
      <c r="B21" s="3" t="s">
        <v>32</v>
      </c>
      <c r="C21" s="1">
        <v>28416</v>
      </c>
      <c r="D21" s="1">
        <v>41699</v>
      </c>
      <c r="E21" s="1">
        <f t="shared" si="0"/>
        <v>70115</v>
      </c>
      <c r="F21" s="1">
        <f t="shared" si="1"/>
        <v>0.19414494748637429</v>
      </c>
      <c r="G21" s="1">
        <f t="shared" si="1"/>
        <v>0.28489759872023934</v>
      </c>
      <c r="L21" s="4">
        <f t="shared" si="2"/>
        <v>1.9414494748637428E-3</v>
      </c>
      <c r="M21" s="4">
        <f t="shared" si="2"/>
        <v>2.8489759872023933E-3</v>
      </c>
    </row>
    <row r="22" spans="2:13">
      <c r="B22" s="3" t="s">
        <v>42</v>
      </c>
      <c r="C22" s="1">
        <f>SUM(C4:C21)</f>
        <v>7163013</v>
      </c>
      <c r="D22" s="1">
        <f>SUM(D4:D21)</f>
        <v>7473474</v>
      </c>
      <c r="E22" s="1">
        <f>SUM(E4:E21)</f>
        <v>14636487</v>
      </c>
      <c r="F22" s="2">
        <f>SUM(F4:F21)</f>
        <v>48.939427883207216</v>
      </c>
      <c r="G22" s="1">
        <f>SUM(G4:G21)</f>
        <v>51.060572116792777</v>
      </c>
      <c r="L22" s="4">
        <f t="shared" si="2"/>
        <v>0.48939427883207215</v>
      </c>
      <c r="M22" s="4">
        <f t="shared" si="2"/>
        <v>0.5106057211679278</v>
      </c>
    </row>
  </sheetData>
  <mergeCells count="1"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Datos Poblacionales INE</vt:lpstr>
      <vt:lpstr>Hoja2 (2)</vt:lpstr>
      <vt:lpstr>ZONA_1</vt:lpstr>
      <vt:lpstr>ZONA_10</vt:lpstr>
      <vt:lpstr>ZONA_11</vt:lpstr>
      <vt:lpstr>ZONA_2</vt:lpstr>
      <vt:lpstr>ZONA_3</vt:lpstr>
      <vt:lpstr>ZONA_4</vt:lpstr>
      <vt:lpstr>ZONA_5</vt:lpstr>
      <vt:lpstr>ZONA_6</vt:lpstr>
      <vt:lpstr>ZONA_7</vt:lpstr>
      <vt:lpstr>ZONA_8</vt:lpstr>
      <vt:lpstr>ZONA_9</vt:lpstr>
      <vt:lpstr>ZONAS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</dc:creator>
  <cp:lastModifiedBy>nuevo</cp:lastModifiedBy>
  <cp:lastPrinted>2019-01-09T21:47:24Z</cp:lastPrinted>
  <dcterms:created xsi:type="dcterms:W3CDTF">2012-08-02T22:22:21Z</dcterms:created>
  <dcterms:modified xsi:type="dcterms:W3CDTF">2019-05-23T21:08:53Z</dcterms:modified>
</cp:coreProperties>
</file>